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rbinalu\Documents\ISABEL\Isabel\AÑO 2017\SFIA\Inf. CD circular 038-2017 SP\2014\"/>
    </mc:Choice>
  </mc:AlternateContent>
  <bookViews>
    <workbookView xWindow="570" yWindow="330" windowWidth="19245" windowHeight="8505"/>
  </bookViews>
  <sheets>
    <sheet name="Egxcapcncp" sheetId="1" r:id="rId1"/>
  </sheets>
  <definedNames>
    <definedName name="_xlnm.Print_Titles" localSheetId="0">Egxcapcncp!$1:$12</definedName>
  </definedNames>
  <calcPr calcId="152511"/>
</workbook>
</file>

<file path=xl/calcChain.xml><?xml version="1.0" encoding="utf-8"?>
<calcChain xmlns="http://schemas.openxmlformats.org/spreadsheetml/2006/main">
  <c r="L67" i="1" l="1"/>
  <c r="J67" i="1"/>
  <c r="D71" i="1" l="1"/>
  <c r="E71" i="1"/>
  <c r="G71" i="1"/>
  <c r="I71" i="1"/>
  <c r="M71" i="1"/>
  <c r="C71" i="1"/>
  <c r="F67" i="1"/>
  <c r="K67" i="1" l="1"/>
  <c r="H67" i="1"/>
  <c r="L95" i="1"/>
  <c r="L93" i="1"/>
  <c r="L91" i="1"/>
  <c r="L87" i="1"/>
  <c r="L83" i="1"/>
  <c r="L81" i="1"/>
  <c r="L79" i="1"/>
  <c r="L73" i="1"/>
  <c r="L69" i="1"/>
  <c r="L71" i="1" s="1"/>
  <c r="L63" i="1"/>
  <c r="L61" i="1"/>
  <c r="L59" i="1"/>
  <c r="L57" i="1"/>
  <c r="L55" i="1"/>
  <c r="L53" i="1"/>
  <c r="L51" i="1"/>
  <c r="L49" i="1"/>
  <c r="L47" i="1"/>
  <c r="L43" i="1"/>
  <c r="L41" i="1"/>
  <c r="L39" i="1"/>
  <c r="L37" i="1"/>
  <c r="L35" i="1"/>
  <c r="L33" i="1"/>
  <c r="L31" i="1"/>
  <c r="L29" i="1"/>
  <c r="L25" i="1"/>
  <c r="L23" i="1"/>
  <c r="L21" i="1"/>
  <c r="L19" i="1"/>
  <c r="L17" i="1"/>
  <c r="L15" i="1"/>
  <c r="F75" i="1"/>
  <c r="H75" i="1" s="1"/>
  <c r="J75" i="1"/>
  <c r="F77" i="1"/>
  <c r="H77" i="1" s="1"/>
  <c r="J77" i="1"/>
  <c r="C85" i="1"/>
  <c r="D85" i="1"/>
  <c r="E85" i="1"/>
  <c r="K77" i="1" l="1"/>
  <c r="K75" i="1"/>
  <c r="F93" i="1" l="1"/>
  <c r="H93" i="1" s="1"/>
  <c r="F95" i="1"/>
  <c r="K95" i="1" s="1"/>
  <c r="F91" i="1"/>
  <c r="K91" i="1" s="1"/>
  <c r="F87" i="1"/>
  <c r="K87" i="1" s="1"/>
  <c r="K89" i="1" s="1"/>
  <c r="F83" i="1"/>
  <c r="H83" i="1" s="1"/>
  <c r="F81" i="1"/>
  <c r="H81" i="1" s="1"/>
  <c r="F79" i="1"/>
  <c r="K79" i="1" s="1"/>
  <c r="F73" i="1"/>
  <c r="K73" i="1" s="1"/>
  <c r="F69" i="1"/>
  <c r="F71" i="1" s="1"/>
  <c r="F63" i="1"/>
  <c r="H63" i="1" s="1"/>
  <c r="F61" i="1"/>
  <c r="K61" i="1" s="1"/>
  <c r="F59" i="1"/>
  <c r="K59" i="1" s="1"/>
  <c r="F57" i="1"/>
  <c r="K57" i="1" s="1"/>
  <c r="F55" i="1"/>
  <c r="H55" i="1" s="1"/>
  <c r="F53" i="1"/>
  <c r="K53" i="1" s="1"/>
  <c r="F51" i="1"/>
  <c r="K51" i="1" s="1"/>
  <c r="F49" i="1"/>
  <c r="K49" i="1" s="1"/>
  <c r="F47" i="1"/>
  <c r="H47" i="1" s="1"/>
  <c r="F43" i="1"/>
  <c r="K43" i="1" s="1"/>
  <c r="F41" i="1"/>
  <c r="K41" i="1" s="1"/>
  <c r="F39" i="1"/>
  <c r="K39" i="1" s="1"/>
  <c r="F37" i="1"/>
  <c r="H37" i="1" s="1"/>
  <c r="F35" i="1"/>
  <c r="K35" i="1" s="1"/>
  <c r="F33" i="1"/>
  <c r="K33" i="1" s="1"/>
  <c r="F31" i="1"/>
  <c r="F29" i="1"/>
  <c r="H29" i="1" s="1"/>
  <c r="F17" i="1"/>
  <c r="K17" i="1" s="1"/>
  <c r="F19" i="1"/>
  <c r="K19" i="1" s="1"/>
  <c r="F21" i="1"/>
  <c r="H21" i="1" s="1"/>
  <c r="F23" i="1"/>
  <c r="K23" i="1" s="1"/>
  <c r="F25" i="1"/>
  <c r="K25" i="1" s="1"/>
  <c r="F15" i="1"/>
  <c r="K15" i="1" s="1"/>
  <c r="H17" i="1"/>
  <c r="J83" i="1"/>
  <c r="J79" i="1"/>
  <c r="G85" i="1"/>
  <c r="I85" i="1"/>
  <c r="L85" i="1"/>
  <c r="M85" i="1"/>
  <c r="K37" i="1"/>
  <c r="J95" i="1"/>
  <c r="J93" i="1"/>
  <c r="J91" i="1"/>
  <c r="J87" i="1"/>
  <c r="J89" i="1" s="1"/>
  <c r="J81" i="1"/>
  <c r="J73" i="1"/>
  <c r="J69" i="1"/>
  <c r="J71" i="1" s="1"/>
  <c r="J63" i="1"/>
  <c r="J61" i="1"/>
  <c r="J59" i="1"/>
  <c r="J57" i="1"/>
  <c r="J55" i="1"/>
  <c r="J53" i="1"/>
  <c r="J51" i="1"/>
  <c r="J49" i="1"/>
  <c r="J47" i="1"/>
  <c r="J43" i="1"/>
  <c r="J41" i="1"/>
  <c r="J39" i="1"/>
  <c r="J37" i="1"/>
  <c r="J35" i="1"/>
  <c r="J33" i="1"/>
  <c r="J31" i="1"/>
  <c r="J29" i="1"/>
  <c r="J25" i="1"/>
  <c r="J23" i="1"/>
  <c r="J21" i="1"/>
  <c r="J19" i="1"/>
  <c r="J17" i="1"/>
  <c r="J15" i="1"/>
  <c r="D97" i="1"/>
  <c r="E97" i="1"/>
  <c r="G97" i="1"/>
  <c r="I97" i="1"/>
  <c r="L97" i="1"/>
  <c r="M97" i="1"/>
  <c r="D89" i="1"/>
  <c r="E89" i="1"/>
  <c r="G89" i="1"/>
  <c r="I89" i="1"/>
  <c r="L89" i="1"/>
  <c r="M89" i="1"/>
  <c r="D65" i="1"/>
  <c r="E65" i="1"/>
  <c r="G65" i="1"/>
  <c r="I65" i="1"/>
  <c r="L65" i="1"/>
  <c r="M65" i="1"/>
  <c r="D45" i="1"/>
  <c r="E45" i="1"/>
  <c r="G45" i="1"/>
  <c r="I45" i="1"/>
  <c r="L45" i="1"/>
  <c r="M45" i="1"/>
  <c r="D27" i="1"/>
  <c r="E27" i="1"/>
  <c r="G27" i="1"/>
  <c r="I27" i="1"/>
  <c r="L27" i="1"/>
  <c r="M27" i="1"/>
  <c r="C97" i="1"/>
  <c r="C89" i="1"/>
  <c r="C65" i="1"/>
  <c r="C45" i="1"/>
  <c r="C27" i="1"/>
  <c r="H33" i="1" l="1"/>
  <c r="K81" i="1"/>
  <c r="H95" i="1"/>
  <c r="H73" i="1"/>
  <c r="H51" i="1"/>
  <c r="K55" i="1"/>
  <c r="H23" i="1"/>
  <c r="H41" i="1"/>
  <c r="H59" i="1"/>
  <c r="H87" i="1"/>
  <c r="H89" i="1" s="1"/>
  <c r="K29" i="1"/>
  <c r="K47" i="1"/>
  <c r="K63" i="1"/>
  <c r="J45" i="1"/>
  <c r="J97" i="1"/>
  <c r="K93" i="1"/>
  <c r="K97" i="1" s="1"/>
  <c r="K21" i="1"/>
  <c r="K27" i="1" s="1"/>
  <c r="J85" i="1"/>
  <c r="H79" i="1"/>
  <c r="F89" i="1"/>
  <c r="F97" i="1"/>
  <c r="H15" i="1"/>
  <c r="I13" i="1"/>
  <c r="G13" i="1"/>
  <c r="D13" i="1"/>
  <c r="L13" i="1"/>
  <c r="F85" i="1"/>
  <c r="J27" i="1"/>
  <c r="J65" i="1"/>
  <c r="F45" i="1"/>
  <c r="K69" i="1"/>
  <c r="K71" i="1" s="1"/>
  <c r="M13" i="1"/>
  <c r="H25" i="1"/>
  <c r="E13" i="1"/>
  <c r="F65" i="1"/>
  <c r="H31" i="1"/>
  <c r="H35" i="1"/>
  <c r="H39" i="1"/>
  <c r="H43" i="1"/>
  <c r="H49" i="1"/>
  <c r="H53" i="1"/>
  <c r="H57" i="1"/>
  <c r="H61" i="1"/>
  <c r="H69" i="1"/>
  <c r="H71" i="1" s="1"/>
  <c r="H91" i="1"/>
  <c r="K31" i="1"/>
  <c r="K45" i="1" s="1"/>
  <c r="K83" i="1"/>
  <c r="K85" i="1" s="1"/>
  <c r="C13" i="1"/>
  <c r="F27" i="1"/>
  <c r="H19" i="1"/>
  <c r="H97" i="1" l="1"/>
  <c r="K65" i="1"/>
  <c r="K13" i="1" s="1"/>
  <c r="H85" i="1"/>
  <c r="H27" i="1"/>
  <c r="J13" i="1"/>
  <c r="F13" i="1"/>
  <c r="H65" i="1"/>
  <c r="H45" i="1"/>
  <c r="H13" i="1" l="1"/>
</calcChain>
</file>

<file path=xl/sharedStrings.xml><?xml version="1.0" encoding="utf-8"?>
<sst xmlns="http://schemas.openxmlformats.org/spreadsheetml/2006/main" count="64" uniqueCount="64">
  <si>
    <t>INSTITUTO DE SEGURIDAD SOCIAL DEL ESTADO DE GUANAJUATO</t>
  </si>
  <si>
    <t>ESTADO DEL EJERCICIO DEL PRESUPUESTO DE EGRESOS</t>
  </si>
  <si>
    <t>Indice</t>
  </si>
  <si>
    <t xml:space="preserve"> Denominación</t>
  </si>
  <si>
    <t>Presupuesto de egresos aprobado</t>
  </si>
  <si>
    <t xml:space="preserve">     Ampliaciones</t>
  </si>
  <si>
    <t xml:space="preserve">     Reducciones</t>
  </si>
  <si>
    <t xml:space="preserve"> Presupuesto vigente</t>
  </si>
  <si>
    <t>Comprometido</t>
  </si>
  <si>
    <t>Devengado</t>
  </si>
  <si>
    <t xml:space="preserve">   Comprometido no devengado</t>
  </si>
  <si>
    <t xml:space="preserve">   Presupuesto sin devengar</t>
  </si>
  <si>
    <t xml:space="preserve">       Ejercido</t>
  </si>
  <si>
    <t xml:space="preserve">        Pagado</t>
  </si>
  <si>
    <t xml:space="preserve">       Aprobado</t>
  </si>
  <si>
    <t xml:space="preserve">   para Comprometer</t>
  </si>
  <si>
    <t xml:space="preserve">      Devengado</t>
  </si>
  <si>
    <t xml:space="preserve">       Devengar</t>
  </si>
  <si>
    <t>Gran  Total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</si>
  <si>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</si>
  <si>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</si>
  <si>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</si>
  <si>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</si>
  <si>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</si>
  <si>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</si>
  <si>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SERVICIOS PERSONALES</t>
  </si>
  <si>
    <t>MATERIALES DE ADMINISTRACIÓN, EMISIÓN DE DOCUMENTO Y ARTICULOS DE OFICIALES</t>
  </si>
  <si>
    <t>ALIMENTOS Y UTENSILIOS</t>
  </si>
  <si>
    <t>MATERIAS PRIMAS Y MATERIALES DE PRODUCCIÓN Y COMERCIALIZACIÓN</t>
  </si>
  <si>
    <t>MATERIALES Y ARTÍCULOS DE CONSTRUCCIÓN Y REPARACIÓN</t>
  </si>
  <si>
    <t>PRODUCTOS QUÍMICOS, FARMACEÚTICOS Y DE LABORATORIO</t>
  </si>
  <si>
    <t>COMBUSTIBLES, LUBRICANTES Y ADITIVOS</t>
  </si>
  <si>
    <t>VESTURIO, BLANCOS Y PRENDAS E PROTECCIÓN Y ARTÍCULOS DEPORTIVOS</t>
  </si>
  <si>
    <t>HERRAMIENTAS, REFACCIONES Y ACCESORIOS MENORES</t>
  </si>
  <si>
    <t>MATERIALES Y SUMINISTROS</t>
  </si>
  <si>
    <t>SERVICIOS BÁSICOS</t>
  </si>
  <si>
    <t>SERVICIOS DE ARRENDAMIENTO</t>
  </si>
  <si>
    <t>SERVICIOS, PROFESIONALES, CIENTÍFICOS, TÉCNICOS Y OTROS SERVICIOS</t>
  </si>
  <si>
    <t>SERVICIOS FINANCIEROS, BANCARIOS Y COMERCIALES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</si>
  <si>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</si>
  <si>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</si>
  <si>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</si>
  <si>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</si>
  <si>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</si>
  <si>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PENSIONES Y JUBILACIONES</t>
  </si>
  <si>
    <t>TRANSFERENCIAS, ASIGNACIONES, SUBSIDIOS Y OTRAS AYUDAS</t>
  </si>
  <si>
    <t>MOBILIARIO Y EQUIPO DE ADMINISTRACIÓN</t>
  </si>
  <si>
    <t>BIENES MUEBLES, INMUEBLES E INTANGIBLES</t>
  </si>
  <si>
    <t>OBRA PÚBLICA EN BIENES PROPIOS</t>
  </si>
  <si>
    <t>INVERSIÓN PÚBLICA</t>
  </si>
  <si>
    <t>CONCESIÓN DE PRÉSTAMOS</t>
  </si>
  <si>
    <t>OTRAS INVERSIONES FINANCIERAS</t>
  </si>
  <si>
    <t>PROVISIONES PARA CONTINGENCIAS Y OTRAS EROGACIONES</t>
  </si>
  <si>
    <t>INVERSIONES FINANCIERAS Y OTRAS PROVISIONES</t>
  </si>
  <si>
    <t>MAQUINARIA, OTROS EQUIPOS Y HERRAMIENTAS</t>
  </si>
  <si>
    <t>Presupuesto por ejercer</t>
  </si>
  <si>
    <t>MOBILIARIO Y EQUIPO EDUCACIONAL Y RECREATIVO</t>
  </si>
  <si>
    <t>SERVICIOS DE INSTALACIÓN, REPARACIÓN, MANTENIMIENTO Y CONSERVACIÓN</t>
  </si>
  <si>
    <t>EQUIPO E INSTRUMENTAL MÉDICO Y DE LABORATORIO</t>
  </si>
  <si>
    <t>VEHÍCULOS Y EQUIPO DE TRANSPORTE</t>
  </si>
  <si>
    <t>ACTIVOS INTANGIBLES</t>
  </si>
  <si>
    <t>AL 31 DE MARZO DE 2014</t>
  </si>
  <si>
    <t>AYUDAS SOCIALES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</si>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</sst>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Segoe U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/>
      <diagonal/>
    </border>
  </borders>
  <cellStyleXfs count="4">
    <xf numFmtId="0" fontId="0" fillId="0" borderId="0"/>
    <xf numFmtId="0" fontId="3" fillId="0" borderId="0"/>
    <xf numFmtId="0" fontId="5" fillId="0" borderId="0"/>
    <xf numFmtId="44" fontId="13" fillId="0" borderId="0" applyFont="0" applyFill="0" applyBorder="0" applyAlignment="0" applyProtection="0"/>
  </cellStyleXfs>
  <cellXfs count="32">
    <xf numFmtId="0" fontId="0" fillId="0" borderId="0" xfId="0"/>
    <xf numFmtId="0" fontId="4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4" fontId="6" fillId="2" borderId="1" xfId="2" applyNumberFormat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10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11" fillId="0" borderId="0" xfId="0" applyNumberFormat="1" applyFont="1"/>
    <xf numFmtId="0" fontId="11" fillId="0" borderId="0" xfId="0" applyFont="1"/>
    <xf numFmtId="0" fontId="7" fillId="0" borderId="0" xfId="0" applyFont="1" applyAlignment="1">
      <alignment horizontal="left" wrapText="1"/>
    </xf>
    <xf numFmtId="0" fontId="10" fillId="0" borderId="0" xfId="0" applyFont="1"/>
    <xf numFmtId="0" fontId="8" fillId="0" borderId="0" xfId="0" applyFont="1" applyAlignment="1">
      <alignment horizontal="left" wrapText="1"/>
    </xf>
    <xf numFmtId="0" fontId="9" fillId="0" borderId="0" xfId="2" applyFont="1" applyBorder="1"/>
    <xf numFmtId="0" fontId="11" fillId="0" borderId="0" xfId="0" applyFont="1" applyAlignment="1">
      <alignment horizontal="center"/>
    </xf>
    <xf numFmtId="4" fontId="12" fillId="0" borderId="0" xfId="0" applyNumberFormat="1" applyFont="1"/>
    <xf numFmtId="4" fontId="10" fillId="0" borderId="0" xfId="3" applyNumberFormat="1" applyFont="1"/>
    <xf numFmtId="4" fontId="0" fillId="0" borderId="0" xfId="0" applyNumberFormat="1"/>
    <xf numFmtId="0" fontId="11" fillId="0" borderId="0" xfId="2" applyFont="1" applyFill="1" applyBorder="1" applyAlignment="1"/>
    <xf numFmtId="4" fontId="4" fillId="3" borderId="2" xfId="1" applyNumberFormat="1" applyFont="1" applyFill="1" applyBorder="1" applyAlignment="1">
      <alignment horizontal="left" vertical="center"/>
    </xf>
    <xf numFmtId="4" fontId="4" fillId="3" borderId="3" xfId="1" applyNumberFormat="1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4" fontId="4" fillId="3" borderId="2" xfId="1" applyNumberFormat="1" applyFont="1" applyFill="1" applyBorder="1" applyAlignment="1">
      <alignment horizontal="center" vertical="center" wrapText="1"/>
    </xf>
    <xf numFmtId="4" fontId="4" fillId="3" borderId="2" xfId="1" applyNumberFormat="1" applyFont="1" applyFill="1" applyBorder="1" applyAlignment="1">
      <alignment vertical="center"/>
    </xf>
    <xf numFmtId="4" fontId="4" fillId="3" borderId="3" xfId="1" applyNumberFormat="1" applyFont="1" applyFill="1" applyBorder="1" applyAlignment="1">
      <alignment vertical="center"/>
    </xf>
  </cellXfs>
  <cellStyles count="4">
    <cellStyle name="Moneda" xfId="3" builtinId="4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350520</xdr:colOff>
      <xdr:row>0</xdr:row>
      <xdr:rowOff>53340</xdr:rowOff>
    </xdr:from>
    <xdr:to>
      <xdr:col>12</xdr:col>
      <xdr:colOff>1043940</xdr:colOff>
      <xdr:row>5</xdr:row>
      <xdr:rowOff>160020</xdr:rowOff>
    </xdr:to>
    <xdr:pic>
      <xdr:nvPicPr>
        <xdr:cNvPr id="211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0680" y="53340"/>
          <a:ext cx="69342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01"/>
  <sheetViews>
    <sheetView tabSelected="1" workbookViewId="0">
      <selection activeCell="C20" sqref="C20"/>
    </sheetView>
  </sheetViews>
  <sheetFormatPr baseColWidth="10" defaultColWidth="11.5703125" defaultRowHeight="14.25" x14ac:dyDescent="0.2"/>
  <cols>
    <col min="1" max="1" width="7.5703125" style="10" customWidth="1"/>
    <col min="2" max="2" width="60" style="10" bestFit="1" customWidth="1"/>
    <col min="3" max="3" width="17.7109375" style="10" customWidth="1"/>
    <col min="4" max="4" width="16.7109375" style="10" bestFit="1" customWidth="1"/>
    <col min="5" max="5" width="18.42578125" style="10" customWidth="1"/>
    <col min="6" max="6" width="17.7109375" style="10" customWidth="1"/>
    <col min="7" max="7" width="16.7109375" style="10" bestFit="1" customWidth="1"/>
    <col min="8" max="8" width="17.7109375" style="10" customWidth="1"/>
    <col min="9" max="9" width="15.5703125" style="10" customWidth="1"/>
    <col min="10" max="13" width="17.7109375" style="10" customWidth="1"/>
    <col min="14" max="14" width="12.7109375" style="10" bestFit="1" customWidth="1"/>
    <col min="15" max="16384" width="11.5703125" style="10"/>
  </cols>
  <sheetData>
    <row r="1" spans="1:14" x14ac:dyDescent="0.2">
      <c r="A1" s="15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x14ac:dyDescent="0.2">
      <c r="A2" s="15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4" x14ac:dyDescent="0.2">
      <c r="A3" s="15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4" x14ac:dyDescent="0.2">
      <c r="A4" s="15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4" x14ac:dyDescent="0.2">
      <c r="A5" s="15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4" ht="15" thickBot="1" x14ac:dyDescent="0.25">
      <c r="A6" s="15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4" ht="16.5" thickTop="1" x14ac:dyDescent="0.25">
      <c r="A7" s="22" t="s">
        <v>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4" ht="15.75" x14ac:dyDescent="0.25">
      <c r="A8" s="23" t="s">
        <v>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4" ht="16.5" thickBot="1" x14ac:dyDescent="0.3">
      <c r="A9" s="24" t="s">
        <v>61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4" ht="15" thickTop="1" x14ac:dyDescent="0.2">
      <c r="A10" s="15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4" ht="15" customHeight="1" thickBot="1" x14ac:dyDescent="0.25">
      <c r="A11" s="25" t="s">
        <v>2</v>
      </c>
      <c r="B11" s="27" t="s">
        <v>3</v>
      </c>
      <c r="C11" s="29" t="s">
        <v>4</v>
      </c>
      <c r="D11" s="20" t="s">
        <v>5</v>
      </c>
      <c r="E11" s="30" t="s">
        <v>6</v>
      </c>
      <c r="F11" s="29" t="s">
        <v>7</v>
      </c>
      <c r="G11" s="29" t="s">
        <v>8</v>
      </c>
      <c r="H11" s="29" t="s">
        <v>55</v>
      </c>
      <c r="I11" s="29" t="s">
        <v>9</v>
      </c>
      <c r="J11" s="29" t="s">
        <v>10</v>
      </c>
      <c r="K11" s="29" t="s">
        <v>11</v>
      </c>
      <c r="L11" s="20" t="s">
        <v>12</v>
      </c>
      <c r="M11" s="20" t="s">
        <v>13</v>
      </c>
    </row>
    <row r="12" spans="1:14" ht="22.9" customHeight="1" thickTop="1" thickBot="1" x14ac:dyDescent="0.25">
      <c r="A12" s="26"/>
      <c r="B12" s="28"/>
      <c r="C12" s="29" t="s">
        <v>14</v>
      </c>
      <c r="D12" s="21"/>
      <c r="E12" s="31"/>
      <c r="F12" s="29"/>
      <c r="G12" s="29"/>
      <c r="H12" s="29" t="s">
        <v>15</v>
      </c>
      <c r="I12" s="29"/>
      <c r="J12" s="29" t="s">
        <v>16</v>
      </c>
      <c r="K12" s="29" t="s">
        <v>17</v>
      </c>
      <c r="L12" s="21"/>
      <c r="M12" s="21"/>
    </row>
    <row r="13" spans="1:14" ht="15.75" thickTop="1" x14ac:dyDescent="0.25">
      <c r="A13" s="1"/>
      <c r="B13" s="2" t="s">
        <v>18</v>
      </c>
      <c r="C13" s="3">
        <f t="shared" ref="C13:M13" si="0">+C27+C45+C65+C71+C85+C89+C97</f>
        <v>6364944607.9500008</v>
      </c>
      <c r="D13" s="3">
        <f t="shared" si="0"/>
        <v>475474590.08999997</v>
      </c>
      <c r="E13" s="3">
        <f t="shared" si="0"/>
        <v>-225730178.19999999</v>
      </c>
      <c r="F13" s="3">
        <f t="shared" si="0"/>
        <v>6614689019.8400002</v>
      </c>
      <c r="G13" s="3">
        <f t="shared" si="0"/>
        <v>11229396.189999999</v>
      </c>
      <c r="H13" s="3">
        <f t="shared" si="0"/>
        <v>5101671212.7700005</v>
      </c>
      <c r="I13" s="3">
        <f t="shared" si="0"/>
        <v>132964365.17</v>
      </c>
      <c r="J13" s="3">
        <f t="shared" si="0"/>
        <v>-121734968.98</v>
      </c>
      <c r="K13" s="3">
        <f t="shared" si="0"/>
        <v>6481724654.6700001</v>
      </c>
      <c r="L13" s="3">
        <f t="shared" si="0"/>
        <v>1513017807.0699999</v>
      </c>
      <c r="M13" s="3">
        <f t="shared" si="0"/>
        <v>1368824045.71</v>
      </c>
    </row>
    <row r="14" spans="1:14" x14ac:dyDescent="0.2">
      <c r="C14" s="9"/>
      <c r="D14" s="9"/>
      <c r="E14" s="9"/>
      <c r="F14" s="9"/>
      <c r="G14" s="9"/>
      <c r="H14" s="9"/>
    </row>
    <row r="15" spans="1:14" ht="15" x14ac:dyDescent="0.25">
      <c r="A15" s="4">
        <v>1100</v>
      </c>
      <c r="B15" s="5" t="s">
        <v>19</v>
      </c>
      <c r="C15" s="17">
        <v>76195583.640000001</v>
      </c>
      <c r="D15" s="6">
        <v>9143481.5600000005</v>
      </c>
      <c r="E15" s="6">
        <v>-499998.33</v>
      </c>
      <c r="F15" s="16">
        <f>+C15+D15+E15</f>
        <v>84839066.870000005</v>
      </c>
      <c r="G15" s="17">
        <v>3085885.52</v>
      </c>
      <c r="H15" s="6">
        <f>+F15-G15-I15-M15</f>
        <v>64023634.99000001</v>
      </c>
      <c r="I15" s="16">
        <v>0</v>
      </c>
      <c r="J15" s="6">
        <f>+G15-I15</f>
        <v>3085885.52</v>
      </c>
      <c r="K15" s="6">
        <f>+F15-I15</f>
        <v>84839066.870000005</v>
      </c>
      <c r="L15" s="16">
        <f>+G15+I15+M15</f>
        <v>20815431.879999999</v>
      </c>
      <c r="M15" s="17">
        <v>17729546.359999999</v>
      </c>
      <c r="N15" s="6"/>
    </row>
    <row r="16" spans="1:14" ht="15" x14ac:dyDescent="0.25">
      <c r="A16" s="4"/>
      <c r="B16" s="5"/>
      <c r="C16" s="18"/>
      <c r="D16" s="18"/>
      <c r="E16" s="18"/>
      <c r="F16" s="16"/>
      <c r="G16" s="18"/>
      <c r="H16" s="6"/>
      <c r="I16" s="16"/>
      <c r="J16" s="6"/>
      <c r="K16" s="6"/>
      <c r="L16" s="16"/>
      <c r="M16" s="6"/>
    </row>
    <row r="17" spans="1:14" ht="15" x14ac:dyDescent="0.25">
      <c r="A17" s="4">
        <v>1200</v>
      </c>
      <c r="B17" s="5" t="s">
        <v>20</v>
      </c>
      <c r="C17" s="6">
        <v>12541265.09</v>
      </c>
      <c r="D17" s="6">
        <v>1541366.05</v>
      </c>
      <c r="E17" s="6">
        <v>-1468977.9</v>
      </c>
      <c r="F17" s="16">
        <f t="shared" ref="F17:F25" si="1">+C17+D17+E17</f>
        <v>12613653.24</v>
      </c>
      <c r="G17" s="6">
        <v>0.17</v>
      </c>
      <c r="H17" s="6">
        <f>+F17-G17-I17-M17</f>
        <v>10590261.26</v>
      </c>
      <c r="I17" s="16">
        <v>0</v>
      </c>
      <c r="J17" s="6">
        <f>+G17-I17</f>
        <v>0.17</v>
      </c>
      <c r="K17" s="6">
        <f>+F17-I17</f>
        <v>12613653.24</v>
      </c>
      <c r="L17" s="16">
        <f>+G17+I17+M17</f>
        <v>2023391.98</v>
      </c>
      <c r="M17" s="6">
        <v>2023391.81</v>
      </c>
      <c r="N17" s="6"/>
    </row>
    <row r="18" spans="1:14" ht="15" x14ac:dyDescent="0.25">
      <c r="A18" s="4"/>
      <c r="B18" s="5"/>
      <c r="C18" s="18"/>
      <c r="D18" s="18"/>
      <c r="E18" s="18"/>
      <c r="F18" s="16"/>
      <c r="G18" s="18"/>
      <c r="H18" s="6"/>
      <c r="I18" s="16"/>
      <c r="J18" s="6"/>
      <c r="K18" s="6"/>
      <c r="L18" s="16"/>
      <c r="M18" s="6"/>
    </row>
    <row r="19" spans="1:14" ht="15" x14ac:dyDescent="0.25">
      <c r="A19" s="4">
        <v>1300</v>
      </c>
      <c r="B19" s="5" t="s">
        <v>21</v>
      </c>
      <c r="C19" s="6">
        <v>109082798.14</v>
      </c>
      <c r="D19" s="6">
        <v>12320913.27</v>
      </c>
      <c r="E19" s="6">
        <v>-35392310.93</v>
      </c>
      <c r="F19" s="16">
        <f t="shared" si="1"/>
        <v>86011400.479999989</v>
      </c>
      <c r="G19" s="6">
        <v>2063318.32</v>
      </c>
      <c r="H19" s="6">
        <f>+F19-G19-I19-M19</f>
        <v>72034666.5</v>
      </c>
      <c r="I19" s="16">
        <v>0</v>
      </c>
      <c r="J19" s="6">
        <f>+G19-I19</f>
        <v>2063318.32</v>
      </c>
      <c r="K19" s="6">
        <f>+F19-I19</f>
        <v>86011400.479999989</v>
      </c>
      <c r="L19" s="16">
        <f>+G19+I19+M19</f>
        <v>13976733.98</v>
      </c>
      <c r="M19" s="6">
        <v>11913415.66</v>
      </c>
      <c r="N19" s="6"/>
    </row>
    <row r="20" spans="1:14" ht="15" x14ac:dyDescent="0.25">
      <c r="A20" s="4"/>
      <c r="B20" s="5"/>
      <c r="C20" s="18"/>
      <c r="D20" s="18"/>
      <c r="E20" s="18"/>
      <c r="F20" s="16"/>
      <c r="G20" s="18"/>
      <c r="H20" s="6"/>
      <c r="I20" s="16"/>
      <c r="J20" s="6"/>
      <c r="K20" s="6"/>
      <c r="L20" s="16"/>
      <c r="M20" s="6"/>
    </row>
    <row r="21" spans="1:14" ht="15" x14ac:dyDescent="0.25">
      <c r="A21" s="4">
        <v>1400</v>
      </c>
      <c r="B21" s="5" t="s">
        <v>22</v>
      </c>
      <c r="C21" s="6">
        <v>31666830.989999998</v>
      </c>
      <c r="D21" s="6">
        <v>1039674.96</v>
      </c>
      <c r="E21" s="6">
        <v>-2951966.58</v>
      </c>
      <c r="F21" s="16">
        <f t="shared" si="1"/>
        <v>29754539.369999997</v>
      </c>
      <c r="G21" s="6">
        <v>847289.25</v>
      </c>
      <c r="H21" s="6">
        <f>+F21-G21-I21-M21</f>
        <v>23486512.169999998</v>
      </c>
      <c r="I21" s="16">
        <v>0</v>
      </c>
      <c r="J21" s="6">
        <f>+G21-I21</f>
        <v>847289.25</v>
      </c>
      <c r="K21" s="6">
        <f>+F21-I21</f>
        <v>29754539.369999997</v>
      </c>
      <c r="L21" s="16">
        <f>+G21+I21+M21</f>
        <v>6268027.2000000002</v>
      </c>
      <c r="M21" s="6">
        <v>5420737.9500000002</v>
      </c>
      <c r="N21" s="12"/>
    </row>
    <row r="22" spans="1:14" ht="15" x14ac:dyDescent="0.25">
      <c r="A22" s="4"/>
      <c r="B22" s="5"/>
      <c r="C22" s="18"/>
      <c r="D22" s="18"/>
      <c r="E22" s="18"/>
      <c r="F22" s="16"/>
      <c r="G22" s="6"/>
      <c r="H22" s="6"/>
      <c r="I22" s="16"/>
      <c r="J22" s="6"/>
      <c r="K22" s="6"/>
      <c r="L22" s="16"/>
      <c r="M22" s="6"/>
    </row>
    <row r="23" spans="1:14" ht="15" x14ac:dyDescent="0.25">
      <c r="A23" s="4">
        <v>1500</v>
      </c>
      <c r="B23" s="5" t="s">
        <v>23</v>
      </c>
      <c r="C23" s="6">
        <v>60521490.57</v>
      </c>
      <c r="D23" s="6">
        <v>37476417.619999997</v>
      </c>
      <c r="E23" s="6">
        <v>-7864328.6299999999</v>
      </c>
      <c r="F23" s="16">
        <f t="shared" si="1"/>
        <v>90133579.560000002</v>
      </c>
      <c r="G23" s="6">
        <v>2003690.16</v>
      </c>
      <c r="H23" s="6">
        <f>+F23-G23-I23-M23</f>
        <v>67302184.25</v>
      </c>
      <c r="I23" s="16">
        <v>0</v>
      </c>
      <c r="J23" s="6">
        <f>+G23-I23</f>
        <v>2003690.16</v>
      </c>
      <c r="K23" s="6">
        <f>+F23-I23</f>
        <v>90133579.560000002</v>
      </c>
      <c r="L23" s="16">
        <f>+G23+I23+M23</f>
        <v>22831395.309999999</v>
      </c>
      <c r="M23" s="6">
        <v>20827705.149999999</v>
      </c>
      <c r="N23" s="9"/>
    </row>
    <row r="24" spans="1:14" ht="15" x14ac:dyDescent="0.25">
      <c r="A24" s="4"/>
      <c r="B24" s="5"/>
      <c r="C24" s="18"/>
      <c r="D24" s="18"/>
      <c r="E24" s="18"/>
      <c r="F24" s="16"/>
      <c r="G24" s="18"/>
      <c r="H24" s="6"/>
      <c r="I24" s="16"/>
      <c r="J24" s="6"/>
      <c r="K24" s="6"/>
      <c r="L24" s="16"/>
      <c r="M24" s="6"/>
    </row>
    <row r="25" spans="1:14" ht="15" x14ac:dyDescent="0.25">
      <c r="A25" s="4">
        <v>1700</v>
      </c>
      <c r="B25" s="5" t="s">
        <v>24</v>
      </c>
      <c r="C25" s="6">
        <v>2581126.36</v>
      </c>
      <c r="D25" s="6">
        <v>900871.77</v>
      </c>
      <c r="E25" s="6">
        <v>-1773660.14</v>
      </c>
      <c r="F25" s="16">
        <f t="shared" si="1"/>
        <v>1708337.99</v>
      </c>
      <c r="G25" s="6">
        <v>0</v>
      </c>
      <c r="H25" s="6">
        <f>+F25-G25-I25-M25</f>
        <v>1708337.99</v>
      </c>
      <c r="I25" s="16">
        <v>0</v>
      </c>
      <c r="J25" s="6">
        <f>+G25-I25</f>
        <v>0</v>
      </c>
      <c r="K25" s="6">
        <f>+F25-I25</f>
        <v>1708337.99</v>
      </c>
      <c r="L25" s="16">
        <f>+G25+I25+M25</f>
        <v>0</v>
      </c>
      <c r="M25" s="6">
        <v>0</v>
      </c>
      <c r="N25" s="6"/>
    </row>
    <row r="26" spans="1:14" ht="15" x14ac:dyDescent="0.25">
      <c r="A26" s="4"/>
      <c r="B26" s="5"/>
      <c r="G26" s="16"/>
      <c r="H26" s="6"/>
      <c r="I26" s="6"/>
      <c r="J26" s="6"/>
      <c r="K26" s="6"/>
      <c r="L26" s="6"/>
      <c r="M26" s="6"/>
    </row>
    <row r="27" spans="1:14" x14ac:dyDescent="0.2">
      <c r="A27" s="7">
        <v>1000</v>
      </c>
      <c r="B27" s="8" t="s">
        <v>25</v>
      </c>
      <c r="C27" s="9">
        <f t="shared" ref="C27:M27" si="2">SUM(C15:C26)</f>
        <v>292589094.79000002</v>
      </c>
      <c r="D27" s="9">
        <f t="shared" si="2"/>
        <v>62422725.230000004</v>
      </c>
      <c r="E27" s="9">
        <f t="shared" si="2"/>
        <v>-49951242.509999998</v>
      </c>
      <c r="F27" s="9">
        <f t="shared" si="2"/>
        <v>305060577.50999999</v>
      </c>
      <c r="G27" s="9">
        <f t="shared" si="2"/>
        <v>8000183.4199999999</v>
      </c>
      <c r="H27" s="9">
        <f t="shared" si="2"/>
        <v>239145597.16</v>
      </c>
      <c r="I27" s="9">
        <f t="shared" si="2"/>
        <v>0</v>
      </c>
      <c r="J27" s="9">
        <f t="shared" si="2"/>
        <v>8000183.4199999999</v>
      </c>
      <c r="K27" s="9">
        <f t="shared" si="2"/>
        <v>305060577.50999999</v>
      </c>
      <c r="L27" s="9">
        <f t="shared" si="2"/>
        <v>65914980.350000009</v>
      </c>
      <c r="M27" s="9">
        <f t="shared" si="2"/>
        <v>57914796.93</v>
      </c>
    </row>
    <row r="28" spans="1:14" x14ac:dyDescent="0.2">
      <c r="A28" s="4"/>
      <c r="B28" s="5"/>
      <c r="C28" s="9"/>
      <c r="D28" s="9"/>
      <c r="E28" s="9"/>
      <c r="F28" s="9"/>
      <c r="G28" s="9"/>
      <c r="H28" s="9"/>
    </row>
    <row r="29" spans="1:14" ht="26.25" x14ac:dyDescent="0.25">
      <c r="A29" s="4">
        <v>2100</v>
      </c>
      <c r="B29" s="11" t="s">
        <v>26</v>
      </c>
      <c r="C29" s="6">
        <v>8860734.1199999992</v>
      </c>
      <c r="D29" s="6">
        <v>37521.620000000003</v>
      </c>
      <c r="E29" s="6">
        <v>-32921.620000000003</v>
      </c>
      <c r="F29" s="16">
        <f t="shared" ref="F29:F43" si="3">+C29+D29+E29</f>
        <v>8865334.1199999992</v>
      </c>
      <c r="G29" s="6">
        <v>2110109.98</v>
      </c>
      <c r="H29" s="6">
        <f>+F29-G29-I29-M29</f>
        <v>6741048.9299999988</v>
      </c>
      <c r="I29" s="6">
        <v>0</v>
      </c>
      <c r="J29" s="6">
        <f>+G29-I29</f>
        <v>2110109.98</v>
      </c>
      <c r="K29" s="6">
        <f>+F29-I29</f>
        <v>8865334.1199999992</v>
      </c>
      <c r="L29" s="16">
        <f>+G29+I29+M29</f>
        <v>2124285.19</v>
      </c>
      <c r="M29" s="6">
        <v>14175.21</v>
      </c>
      <c r="N29" s="6"/>
    </row>
    <row r="30" spans="1:14" ht="15" x14ac:dyDescent="0.25">
      <c r="C30" s="18"/>
      <c r="D30" s="18"/>
      <c r="E30" s="18"/>
      <c r="F30" s="16"/>
      <c r="G30" s="6"/>
      <c r="H30" s="6"/>
      <c r="I30" s="6"/>
      <c r="J30" s="6"/>
      <c r="K30" s="6"/>
      <c r="L30" s="16"/>
      <c r="M30" s="6"/>
    </row>
    <row r="31" spans="1:14" ht="15" x14ac:dyDescent="0.25">
      <c r="A31" s="4">
        <v>2200</v>
      </c>
      <c r="B31" s="5" t="s">
        <v>27</v>
      </c>
      <c r="C31" s="6">
        <v>1715308.41</v>
      </c>
      <c r="D31" s="6">
        <v>560101.06999999995</v>
      </c>
      <c r="E31" s="6">
        <v>-529791.06999999995</v>
      </c>
      <c r="F31" s="16">
        <f t="shared" si="3"/>
        <v>1745618.4100000001</v>
      </c>
      <c r="G31" s="6">
        <v>10603.45</v>
      </c>
      <c r="H31" s="6">
        <f>+F31-G31-I31-M31</f>
        <v>1470467.6400000001</v>
      </c>
      <c r="I31" s="6">
        <v>-0.01</v>
      </c>
      <c r="J31" s="6">
        <f>+G31-I31</f>
        <v>10603.460000000001</v>
      </c>
      <c r="K31" s="6">
        <f>+F31-I31</f>
        <v>1745618.4200000002</v>
      </c>
      <c r="L31" s="16">
        <f>+G31+I31+M31</f>
        <v>275150.77</v>
      </c>
      <c r="M31" s="6">
        <v>264547.33</v>
      </c>
      <c r="N31" s="9"/>
    </row>
    <row r="32" spans="1:14" ht="15" x14ac:dyDescent="0.25">
      <c r="A32" s="4"/>
      <c r="B32" s="5"/>
      <c r="C32" s="18"/>
      <c r="D32" s="18"/>
      <c r="E32" s="18"/>
      <c r="F32" s="16"/>
      <c r="G32" s="18"/>
      <c r="H32" s="6"/>
      <c r="I32" s="6"/>
      <c r="J32" s="6"/>
      <c r="K32" s="6"/>
      <c r="L32" s="16"/>
      <c r="M32" s="6"/>
    </row>
    <row r="33" spans="1:14" ht="26.25" x14ac:dyDescent="0.25">
      <c r="A33" s="4">
        <v>2300</v>
      </c>
      <c r="B33" s="11" t="s">
        <v>28</v>
      </c>
      <c r="C33" s="6">
        <v>1854363605.04</v>
      </c>
      <c r="D33" s="6">
        <v>5420</v>
      </c>
      <c r="E33" s="6">
        <v>-10000</v>
      </c>
      <c r="F33" s="16">
        <f t="shared" si="3"/>
        <v>1854359025.04</v>
      </c>
      <c r="G33" s="6">
        <v>0</v>
      </c>
      <c r="H33" s="6">
        <f>+F33-G33-I33-M33</f>
        <v>1594008447.03</v>
      </c>
      <c r="I33" s="6">
        <v>121829232.68000001</v>
      </c>
      <c r="J33" s="6">
        <f>+G33-I33</f>
        <v>-121829232.68000001</v>
      </c>
      <c r="K33" s="6">
        <f>+F33-I33</f>
        <v>1732529792.3599999</v>
      </c>
      <c r="L33" s="16">
        <f>+G33+I33+M33</f>
        <v>260350578.01000002</v>
      </c>
      <c r="M33" s="6">
        <v>138521345.33000001</v>
      </c>
      <c r="N33" s="9"/>
    </row>
    <row r="34" spans="1:14" ht="15" x14ac:dyDescent="0.25">
      <c r="A34" s="4"/>
      <c r="B34" s="5"/>
      <c r="C34" s="18"/>
      <c r="D34" s="18"/>
      <c r="E34" s="18"/>
      <c r="F34" s="16"/>
      <c r="G34" s="18"/>
      <c r="H34" s="6"/>
      <c r="I34" s="6"/>
      <c r="J34" s="6"/>
      <c r="K34" s="6"/>
      <c r="L34" s="16"/>
      <c r="M34" s="6"/>
    </row>
    <row r="35" spans="1:14" ht="15" x14ac:dyDescent="0.25">
      <c r="A35" s="4">
        <v>2400</v>
      </c>
      <c r="B35" s="5" t="s">
        <v>29</v>
      </c>
      <c r="C35" s="6">
        <v>3591848.69</v>
      </c>
      <c r="D35" s="6">
        <v>4675</v>
      </c>
      <c r="E35" s="6">
        <v>-25905</v>
      </c>
      <c r="F35" s="16">
        <f t="shared" si="3"/>
        <v>3570618.69</v>
      </c>
      <c r="G35" s="6">
        <v>340505.12</v>
      </c>
      <c r="H35" s="6">
        <f>+F35-G35-I35-M35</f>
        <v>3219956.44</v>
      </c>
      <c r="I35" s="6">
        <v>0</v>
      </c>
      <c r="J35" s="6">
        <f>+G35-I35</f>
        <v>340505.12</v>
      </c>
      <c r="K35" s="6">
        <f>+F35-I35</f>
        <v>3570618.69</v>
      </c>
      <c r="L35" s="16">
        <f>+G35+I35+M35</f>
        <v>350662.25</v>
      </c>
      <c r="M35" s="6">
        <v>10157.129999999999</v>
      </c>
      <c r="N35" s="6"/>
    </row>
    <row r="36" spans="1:14" ht="15" x14ac:dyDescent="0.25">
      <c r="A36" s="4"/>
      <c r="B36" s="5"/>
      <c r="C36" s="18"/>
      <c r="D36" s="18"/>
      <c r="E36" s="18"/>
      <c r="F36" s="16"/>
      <c r="G36" s="18"/>
      <c r="H36" s="6"/>
      <c r="I36" s="6"/>
      <c r="J36" s="6"/>
      <c r="K36" s="6"/>
      <c r="L36" s="16"/>
      <c r="M36" s="6"/>
    </row>
    <row r="37" spans="1:14" ht="15" x14ac:dyDescent="0.25">
      <c r="A37" s="4">
        <v>2500</v>
      </c>
      <c r="B37" s="5" t="s">
        <v>30</v>
      </c>
      <c r="C37" s="6">
        <v>944274.99</v>
      </c>
      <c r="D37" s="6">
        <v>5500</v>
      </c>
      <c r="E37" s="6">
        <v>0</v>
      </c>
      <c r="F37" s="16">
        <f t="shared" si="3"/>
        <v>949774.99</v>
      </c>
      <c r="G37" s="6">
        <v>64154.52</v>
      </c>
      <c r="H37" s="6">
        <f>+F37-G37-I37-M37</f>
        <v>866731.86</v>
      </c>
      <c r="I37" s="6">
        <v>0</v>
      </c>
      <c r="J37" s="6">
        <f>+G37-I37</f>
        <v>64154.52</v>
      </c>
      <c r="K37" s="6">
        <f>+F37-I37</f>
        <v>949774.99</v>
      </c>
      <c r="L37" s="16">
        <f>+G37+I37+M37</f>
        <v>83043.13</v>
      </c>
      <c r="M37" s="6">
        <v>18888.61</v>
      </c>
      <c r="N37" s="6"/>
    </row>
    <row r="38" spans="1:14" ht="15" x14ac:dyDescent="0.25">
      <c r="A38" s="4"/>
      <c r="B38" s="5"/>
      <c r="C38" s="18"/>
      <c r="D38" s="18"/>
      <c r="E38" s="18"/>
      <c r="F38" s="16"/>
      <c r="G38" s="18"/>
      <c r="H38" s="6"/>
      <c r="I38" s="6"/>
      <c r="J38" s="6"/>
      <c r="K38" s="6"/>
      <c r="L38" s="16"/>
      <c r="M38" s="6"/>
    </row>
    <row r="39" spans="1:14" ht="15" x14ac:dyDescent="0.25">
      <c r="A39" s="4">
        <v>2600</v>
      </c>
      <c r="B39" s="5" t="s">
        <v>31</v>
      </c>
      <c r="C39" s="6">
        <v>7653809.0199999996</v>
      </c>
      <c r="D39" s="6">
        <v>10000</v>
      </c>
      <c r="E39" s="6">
        <v>0</v>
      </c>
      <c r="F39" s="16">
        <f t="shared" si="3"/>
        <v>7663809.0199999996</v>
      </c>
      <c r="G39" s="6">
        <v>0</v>
      </c>
      <c r="H39" s="6">
        <f>+F39-G39-I39-M39</f>
        <v>5610746.7300000004</v>
      </c>
      <c r="I39" s="6">
        <v>491985.6</v>
      </c>
      <c r="J39" s="6">
        <f>+G39-I39</f>
        <v>-491985.6</v>
      </c>
      <c r="K39" s="6">
        <f>+F39-I39</f>
        <v>7171823.4199999999</v>
      </c>
      <c r="L39" s="16">
        <f>+G39+I39+M39</f>
        <v>2053062.29</v>
      </c>
      <c r="M39" s="6">
        <v>1561076.69</v>
      </c>
      <c r="N39" s="9"/>
    </row>
    <row r="40" spans="1:14" ht="15" x14ac:dyDescent="0.25">
      <c r="A40" s="4"/>
      <c r="B40" s="5"/>
      <c r="C40" s="18"/>
      <c r="D40" s="18"/>
      <c r="E40" s="18"/>
      <c r="F40" s="16"/>
      <c r="G40" s="18"/>
      <c r="H40" s="6"/>
      <c r="I40" s="6"/>
      <c r="J40" s="6"/>
      <c r="K40" s="6"/>
      <c r="L40" s="16"/>
      <c r="M40" s="6"/>
    </row>
    <row r="41" spans="1:14" ht="26.25" x14ac:dyDescent="0.25">
      <c r="A41" s="4">
        <v>2700</v>
      </c>
      <c r="B41" s="11" t="s">
        <v>32</v>
      </c>
      <c r="C41" s="6">
        <v>1665595.23</v>
      </c>
      <c r="D41" s="6">
        <v>11602.58</v>
      </c>
      <c r="E41" s="6">
        <v>-1602.58</v>
      </c>
      <c r="F41" s="16">
        <f t="shared" si="3"/>
        <v>1675595.23</v>
      </c>
      <c r="G41" s="6">
        <v>2100</v>
      </c>
      <c r="H41" s="6">
        <f>+F41-G41-I41-M41</f>
        <v>1673495.23</v>
      </c>
      <c r="I41" s="6">
        <v>0</v>
      </c>
      <c r="J41" s="6">
        <f>+G41-I41</f>
        <v>2100</v>
      </c>
      <c r="K41" s="6">
        <f>+F41-I41</f>
        <v>1675595.23</v>
      </c>
      <c r="L41" s="16">
        <f>+G41+I41+M41</f>
        <v>2100</v>
      </c>
      <c r="M41" s="6">
        <v>0</v>
      </c>
      <c r="N41" s="9"/>
    </row>
    <row r="42" spans="1:14" ht="15" x14ac:dyDescent="0.25">
      <c r="C42" s="18"/>
      <c r="D42" s="18"/>
      <c r="E42" s="18"/>
      <c r="F42" s="16"/>
      <c r="G42" s="18"/>
      <c r="H42" s="6"/>
      <c r="I42" s="6"/>
      <c r="J42" s="6"/>
      <c r="K42" s="6"/>
      <c r="L42" s="16"/>
      <c r="M42" s="6"/>
    </row>
    <row r="43" spans="1:14" ht="15" x14ac:dyDescent="0.25">
      <c r="A43" s="4">
        <v>2900</v>
      </c>
      <c r="B43" s="5" t="s">
        <v>33</v>
      </c>
      <c r="C43" s="6">
        <v>3528267.86</v>
      </c>
      <c r="D43" s="6">
        <v>53781.91</v>
      </c>
      <c r="E43" s="6">
        <v>-41775</v>
      </c>
      <c r="F43" s="16">
        <f t="shared" si="3"/>
        <v>3540274.77</v>
      </c>
      <c r="G43" s="6">
        <v>41221.18</v>
      </c>
      <c r="H43" s="6">
        <f>+F43-G43-I43-M43</f>
        <v>3338553.32</v>
      </c>
      <c r="I43" s="6">
        <v>107.5</v>
      </c>
      <c r="J43" s="6">
        <f>+G43-I43</f>
        <v>41113.68</v>
      </c>
      <c r="K43" s="6">
        <f>+F43-I43</f>
        <v>3540167.27</v>
      </c>
      <c r="L43" s="16">
        <f>+G43+I43+M43</f>
        <v>201721.44999999998</v>
      </c>
      <c r="M43" s="6">
        <v>160392.76999999999</v>
      </c>
      <c r="N43" s="6"/>
    </row>
    <row r="44" spans="1:14" ht="15" x14ac:dyDescent="0.25">
      <c r="A44" s="4"/>
      <c r="B44" s="5"/>
      <c r="C44" s="16"/>
      <c r="D44" s="16"/>
      <c r="E44" s="16"/>
      <c r="G44" s="16"/>
    </row>
    <row r="45" spans="1:14" x14ac:dyDescent="0.2">
      <c r="A45" s="7">
        <v>2000</v>
      </c>
      <c r="B45" s="8" t="s">
        <v>34</v>
      </c>
      <c r="C45" s="9">
        <f t="shared" ref="C45:M45" si="4">SUM(C29:C44)</f>
        <v>1882323443.3599999</v>
      </c>
      <c r="D45" s="9">
        <f t="shared" si="4"/>
        <v>688602.17999999993</v>
      </c>
      <c r="E45" s="9">
        <f t="shared" si="4"/>
        <v>-641995.2699999999</v>
      </c>
      <c r="F45" s="9">
        <f t="shared" si="4"/>
        <v>1882370050.27</v>
      </c>
      <c r="G45" s="9">
        <f t="shared" si="4"/>
        <v>2568694.2500000005</v>
      </c>
      <c r="H45" s="9">
        <f t="shared" si="4"/>
        <v>1616929447.1799998</v>
      </c>
      <c r="I45" s="9">
        <f t="shared" si="4"/>
        <v>122321325.77</v>
      </c>
      <c r="J45" s="9">
        <f t="shared" si="4"/>
        <v>-119752631.52</v>
      </c>
      <c r="K45" s="9">
        <f t="shared" si="4"/>
        <v>1760048724.5</v>
      </c>
      <c r="L45" s="9">
        <f t="shared" si="4"/>
        <v>265440603.09</v>
      </c>
      <c r="M45" s="9">
        <f t="shared" si="4"/>
        <v>140550583.07000002</v>
      </c>
    </row>
    <row r="46" spans="1:14" x14ac:dyDescent="0.2">
      <c r="C46" s="9"/>
      <c r="D46" s="9"/>
      <c r="E46" s="9"/>
      <c r="F46" s="9"/>
      <c r="G46" s="9"/>
      <c r="H46" s="9"/>
    </row>
    <row r="47" spans="1:14" ht="15" x14ac:dyDescent="0.25">
      <c r="A47" s="4">
        <v>3100</v>
      </c>
      <c r="B47" s="5" t="s">
        <v>35</v>
      </c>
      <c r="C47" s="6">
        <v>24594978.829999998</v>
      </c>
      <c r="D47" s="6">
        <v>22151.45</v>
      </c>
      <c r="E47" s="6">
        <v>-32151.45</v>
      </c>
      <c r="F47" s="16">
        <f t="shared" ref="F47:F63" si="5">+C47+D47+E47</f>
        <v>24584978.829999998</v>
      </c>
      <c r="G47" s="6">
        <v>0</v>
      </c>
      <c r="H47" s="6">
        <f>+F47-G47-I47-M47</f>
        <v>18886039.390000001</v>
      </c>
      <c r="I47" s="6">
        <v>1577155.65</v>
      </c>
      <c r="J47" s="6">
        <f>+G47-I47</f>
        <v>-1577155.65</v>
      </c>
      <c r="K47" s="6">
        <f>+F47-I47</f>
        <v>23007823.18</v>
      </c>
      <c r="L47" s="16">
        <f>+G47+I47+M47</f>
        <v>5698939.4399999995</v>
      </c>
      <c r="M47" s="6">
        <v>4121783.79</v>
      </c>
      <c r="N47" s="6"/>
    </row>
    <row r="48" spans="1:14" ht="15" x14ac:dyDescent="0.25">
      <c r="C48" s="18"/>
      <c r="D48" s="18"/>
      <c r="E48" s="18"/>
      <c r="F48" s="16"/>
      <c r="G48" s="18"/>
      <c r="H48" s="6"/>
      <c r="I48" s="6"/>
      <c r="J48" s="6"/>
      <c r="K48" s="6"/>
      <c r="L48" s="16"/>
      <c r="M48" s="6"/>
    </row>
    <row r="49" spans="1:16" ht="16.149999999999999" customHeight="1" x14ac:dyDescent="0.25">
      <c r="A49" s="4">
        <v>3200</v>
      </c>
      <c r="B49" s="5" t="s">
        <v>36</v>
      </c>
      <c r="C49" s="6">
        <v>30693261.649999999</v>
      </c>
      <c r="D49" s="6">
        <v>520680</v>
      </c>
      <c r="E49" s="6">
        <v>-356680</v>
      </c>
      <c r="F49" s="16">
        <f t="shared" si="5"/>
        <v>30857261.649999999</v>
      </c>
      <c r="G49" s="6">
        <v>0</v>
      </c>
      <c r="H49" s="6">
        <f>+F49-G49-I49-M49</f>
        <v>24708573.949999999</v>
      </c>
      <c r="I49" s="6">
        <v>1290832.3799999999</v>
      </c>
      <c r="J49" s="6">
        <f>+G49-I49</f>
        <v>-1290832.3799999999</v>
      </c>
      <c r="K49" s="6">
        <f>+F49-I49</f>
        <v>29566429.27</v>
      </c>
      <c r="L49" s="16">
        <f>+G49+I49+M49</f>
        <v>6148687.7000000002</v>
      </c>
      <c r="M49" s="6">
        <v>4857855.32</v>
      </c>
      <c r="N49" s="9"/>
    </row>
    <row r="50" spans="1:16" ht="16.149999999999999" customHeight="1" x14ac:dyDescent="0.25">
      <c r="A50" s="4"/>
      <c r="B50" s="5"/>
      <c r="C50" s="18"/>
      <c r="D50" s="18"/>
      <c r="E50" s="18"/>
      <c r="F50" s="16"/>
      <c r="G50" s="18"/>
      <c r="H50" s="6"/>
      <c r="I50" s="6"/>
      <c r="J50" s="6"/>
      <c r="K50" s="6"/>
      <c r="L50" s="16"/>
      <c r="M50" s="6"/>
    </row>
    <row r="51" spans="1:16" ht="26.25" x14ac:dyDescent="0.25">
      <c r="A51" s="4">
        <v>3300</v>
      </c>
      <c r="B51" s="11" t="s">
        <v>37</v>
      </c>
      <c r="C51" s="6">
        <v>30288822.469999999</v>
      </c>
      <c r="D51" s="6">
        <v>861788.29</v>
      </c>
      <c r="E51" s="6">
        <v>-2101255.2000000002</v>
      </c>
      <c r="F51" s="16">
        <f t="shared" si="5"/>
        <v>29049355.559999999</v>
      </c>
      <c r="G51" s="6">
        <v>18997.93</v>
      </c>
      <c r="H51" s="6">
        <f>+F51-G51-I51-M51</f>
        <v>24540644.109999996</v>
      </c>
      <c r="I51" s="6">
        <v>1899820.33</v>
      </c>
      <c r="J51" s="6">
        <f>+G51-I51</f>
        <v>-1880822.4000000001</v>
      </c>
      <c r="K51" s="6">
        <f>+F51-I51</f>
        <v>27149535.229999997</v>
      </c>
      <c r="L51" s="16">
        <f>+G51+I51+M51</f>
        <v>4508711.45</v>
      </c>
      <c r="M51" s="6">
        <v>2589893.19</v>
      </c>
      <c r="N51" s="6"/>
    </row>
    <row r="52" spans="1:16" ht="16.149999999999999" customHeight="1" x14ac:dyDescent="0.25">
      <c r="A52" s="4"/>
      <c r="B52" s="5"/>
      <c r="C52" s="18"/>
      <c r="D52" s="18"/>
      <c r="E52" s="18"/>
      <c r="F52" s="16"/>
      <c r="G52" s="18"/>
      <c r="H52" s="6"/>
      <c r="I52" s="6"/>
      <c r="J52" s="6"/>
      <c r="K52" s="6"/>
      <c r="L52" s="16"/>
      <c r="M52" s="6"/>
    </row>
    <row r="53" spans="1:16" ht="16.149999999999999" customHeight="1" x14ac:dyDescent="0.25">
      <c r="A53" s="4">
        <v>3400</v>
      </c>
      <c r="B53" s="5" t="s">
        <v>38</v>
      </c>
      <c r="C53" s="6">
        <v>8357694.0300000003</v>
      </c>
      <c r="D53" s="6">
        <v>184062.8</v>
      </c>
      <c r="E53" s="6">
        <v>0</v>
      </c>
      <c r="F53" s="16">
        <f t="shared" si="5"/>
        <v>8541756.8300000001</v>
      </c>
      <c r="G53" s="6">
        <v>0</v>
      </c>
      <c r="H53" s="6">
        <f>+F53-G53-I53-M53</f>
        <v>6896419.9699999997</v>
      </c>
      <c r="I53" s="6">
        <v>0</v>
      </c>
      <c r="J53" s="6">
        <f>+G53-I53</f>
        <v>0</v>
      </c>
      <c r="K53" s="6">
        <f>+F53-I53</f>
        <v>8541756.8300000001</v>
      </c>
      <c r="L53" s="16">
        <f>+G53+I53+M53</f>
        <v>1645336.86</v>
      </c>
      <c r="M53" s="6">
        <v>1645336.86</v>
      </c>
      <c r="N53" s="9"/>
    </row>
    <row r="54" spans="1:16" ht="16.149999999999999" customHeight="1" x14ac:dyDescent="0.25">
      <c r="A54" s="4"/>
      <c r="B54" s="5"/>
      <c r="C54" s="18"/>
      <c r="D54" s="18"/>
      <c r="E54" s="18"/>
      <c r="F54" s="16"/>
      <c r="G54" s="18"/>
      <c r="H54" s="6"/>
      <c r="I54" s="6"/>
      <c r="J54" s="6"/>
      <c r="K54" s="6"/>
      <c r="L54" s="16"/>
      <c r="M54" s="6"/>
    </row>
    <row r="55" spans="1:16" ht="26.25" x14ac:dyDescent="0.25">
      <c r="A55" s="4">
        <v>3500</v>
      </c>
      <c r="B55" s="11" t="s">
        <v>57</v>
      </c>
      <c r="C55" s="6">
        <v>19180586.059999999</v>
      </c>
      <c r="D55" s="6">
        <v>13439077.92</v>
      </c>
      <c r="E55" s="6">
        <v>-733520.72</v>
      </c>
      <c r="F55" s="16">
        <f t="shared" si="5"/>
        <v>31886143.259999998</v>
      </c>
      <c r="G55" s="6">
        <v>0</v>
      </c>
      <c r="H55" s="6">
        <f>+F55-G55-I55-M55</f>
        <v>28830988.959999997</v>
      </c>
      <c r="I55" s="6">
        <v>2143862.69</v>
      </c>
      <c r="J55" s="6">
        <f>+G55-I55</f>
        <v>-2143862.69</v>
      </c>
      <c r="K55" s="6">
        <f>+F55-I55</f>
        <v>29742280.569999997</v>
      </c>
      <c r="L55" s="16">
        <f>+G55+I55+M55</f>
        <v>3055154.3</v>
      </c>
      <c r="M55" s="6">
        <v>911291.61</v>
      </c>
      <c r="N55" s="9"/>
      <c r="O55" s="9"/>
      <c r="P55" s="9"/>
    </row>
    <row r="56" spans="1:16" ht="16.149999999999999" customHeight="1" x14ac:dyDescent="0.25">
      <c r="A56" s="4"/>
      <c r="B56" s="5"/>
      <c r="C56" s="18"/>
      <c r="D56" s="18"/>
      <c r="E56" s="18"/>
      <c r="F56" s="16"/>
      <c r="G56" s="18"/>
      <c r="H56" s="6"/>
      <c r="I56" s="6"/>
      <c r="J56" s="6"/>
      <c r="K56" s="6"/>
      <c r="L56" s="16"/>
      <c r="M56" s="6"/>
    </row>
    <row r="57" spans="1:16" ht="16.149999999999999" customHeight="1" x14ac:dyDescent="0.25">
      <c r="A57" s="4">
        <v>3600</v>
      </c>
      <c r="B57" s="5" t="s">
        <v>39</v>
      </c>
      <c r="C57" s="6">
        <v>11423150.300000001</v>
      </c>
      <c r="D57" s="6">
        <v>6341279.9100000001</v>
      </c>
      <c r="E57" s="6">
        <v>-5341279.91</v>
      </c>
      <c r="F57" s="16">
        <f t="shared" si="5"/>
        <v>12423150.300000001</v>
      </c>
      <c r="G57" s="6">
        <v>0</v>
      </c>
      <c r="H57" s="6">
        <f>+F57-G57-I57-M57</f>
        <v>11989558.460000001</v>
      </c>
      <c r="I57" s="6">
        <v>0</v>
      </c>
      <c r="J57" s="6">
        <f>+G57-I57</f>
        <v>0</v>
      </c>
      <c r="K57" s="6">
        <f>+F57-I57</f>
        <v>12423150.300000001</v>
      </c>
      <c r="L57" s="16">
        <f>+G57+I57+M57</f>
        <v>433591.84</v>
      </c>
      <c r="M57" s="6">
        <v>433591.84</v>
      </c>
      <c r="N57" s="6"/>
      <c r="O57" s="9"/>
    </row>
    <row r="58" spans="1:16" ht="16.149999999999999" customHeight="1" x14ac:dyDescent="0.25">
      <c r="A58" s="4"/>
      <c r="B58" s="5"/>
      <c r="C58" s="18"/>
      <c r="D58" s="18"/>
      <c r="E58" s="18"/>
      <c r="F58" s="16"/>
      <c r="G58" s="18"/>
      <c r="H58" s="6"/>
      <c r="I58" s="6"/>
      <c r="J58" s="6"/>
      <c r="K58" s="6"/>
      <c r="L58" s="16"/>
      <c r="M58" s="6"/>
    </row>
    <row r="59" spans="1:16" ht="16.149999999999999" customHeight="1" x14ac:dyDescent="0.25">
      <c r="A59" s="4">
        <v>3700</v>
      </c>
      <c r="B59" s="5" t="s">
        <v>40</v>
      </c>
      <c r="C59" s="6">
        <v>1899437.1</v>
      </c>
      <c r="D59" s="6">
        <v>40500</v>
      </c>
      <c r="E59" s="6">
        <v>-10100</v>
      </c>
      <c r="F59" s="16">
        <f t="shared" si="5"/>
        <v>1929837.1</v>
      </c>
      <c r="G59" s="6">
        <v>0</v>
      </c>
      <c r="H59" s="6">
        <f>+F59-G59-I59-M59</f>
        <v>1684688.7000000002</v>
      </c>
      <c r="I59" s="6">
        <v>639.66</v>
      </c>
      <c r="J59" s="6">
        <f>+G59-I59</f>
        <v>-639.66</v>
      </c>
      <c r="K59" s="6">
        <f>+F59-I59</f>
        <v>1929197.4400000002</v>
      </c>
      <c r="L59" s="16">
        <f>+G59+I59+M59</f>
        <v>245148.4</v>
      </c>
      <c r="M59" s="6">
        <v>244508.74</v>
      </c>
      <c r="N59" s="9"/>
    </row>
    <row r="60" spans="1:16" ht="16.149999999999999" customHeight="1" x14ac:dyDescent="0.25">
      <c r="A60" s="4"/>
      <c r="B60" s="5"/>
      <c r="C60" s="18"/>
      <c r="D60" s="18">
        <v>0</v>
      </c>
      <c r="E60" s="18"/>
      <c r="F60" s="16"/>
      <c r="G60" s="18"/>
      <c r="H60" s="6"/>
      <c r="I60" s="6"/>
      <c r="J60" s="6"/>
      <c r="K60" s="6"/>
      <c r="L60" s="16"/>
      <c r="M60" s="6"/>
    </row>
    <row r="61" spans="1:16" ht="16.149999999999999" customHeight="1" x14ac:dyDescent="0.25">
      <c r="A61" s="4">
        <v>3800</v>
      </c>
      <c r="B61" s="5" t="s">
        <v>41</v>
      </c>
      <c r="C61" s="6">
        <v>2093804.08</v>
      </c>
      <c r="D61" s="6">
        <v>30000</v>
      </c>
      <c r="E61" s="6">
        <v>-1220</v>
      </c>
      <c r="F61" s="16">
        <f t="shared" si="5"/>
        <v>2122584.08</v>
      </c>
      <c r="G61" s="6">
        <v>0</v>
      </c>
      <c r="H61" s="6">
        <f>+F61-G61-I61-M61</f>
        <v>2076965.5100000002</v>
      </c>
      <c r="I61" s="6">
        <v>719.82</v>
      </c>
      <c r="J61" s="6">
        <f>+G61-I61</f>
        <v>-719.82</v>
      </c>
      <c r="K61" s="6">
        <f>+F61-I61</f>
        <v>2121864.2600000002</v>
      </c>
      <c r="L61" s="16">
        <f>+G61+I61+M61</f>
        <v>45618.57</v>
      </c>
      <c r="M61" s="6">
        <v>44898.75</v>
      </c>
      <c r="N61" s="9"/>
    </row>
    <row r="62" spans="1:16" ht="16.149999999999999" customHeight="1" x14ac:dyDescent="0.25">
      <c r="A62" s="4"/>
      <c r="B62" s="5"/>
      <c r="C62" s="18"/>
      <c r="D62" s="18"/>
      <c r="E62" s="18"/>
      <c r="F62" s="16"/>
      <c r="G62" s="18"/>
      <c r="H62" s="6"/>
      <c r="I62" s="6"/>
      <c r="J62" s="6"/>
      <c r="K62" s="6"/>
      <c r="L62" s="16"/>
      <c r="M62" s="6"/>
    </row>
    <row r="63" spans="1:16" ht="15" x14ac:dyDescent="0.25">
      <c r="A63" s="4">
        <v>3900</v>
      </c>
      <c r="B63" s="5" t="s">
        <v>42</v>
      </c>
      <c r="C63" s="6">
        <v>9416627.25</v>
      </c>
      <c r="D63" s="6">
        <v>2313212.14</v>
      </c>
      <c r="E63" s="6">
        <v>-57584.82</v>
      </c>
      <c r="F63" s="16">
        <f t="shared" si="5"/>
        <v>11672254.57</v>
      </c>
      <c r="G63" s="6">
        <v>122191.51</v>
      </c>
      <c r="H63" s="6">
        <f>+F63-G63-I63-M63</f>
        <v>8209321.1100000003</v>
      </c>
      <c r="I63" s="6">
        <v>0</v>
      </c>
      <c r="J63" s="6">
        <f>+G63-I63</f>
        <v>122191.51</v>
      </c>
      <c r="K63" s="6">
        <f>+F63-I63</f>
        <v>11672254.57</v>
      </c>
      <c r="L63" s="16">
        <f>+G63+I63+M63</f>
        <v>3462933.46</v>
      </c>
      <c r="M63" s="6">
        <v>3340741.95</v>
      </c>
      <c r="N63" s="9"/>
    </row>
    <row r="64" spans="1:16" x14ac:dyDescent="0.2">
      <c r="A64" s="4"/>
      <c r="B64" s="5"/>
      <c r="H64" s="6"/>
      <c r="I64" s="6"/>
      <c r="J64" s="6"/>
      <c r="K64" s="6"/>
      <c r="L64" s="6"/>
      <c r="M64" s="6"/>
    </row>
    <row r="65" spans="1:14" x14ac:dyDescent="0.2">
      <c r="A65" s="7">
        <v>3000</v>
      </c>
      <c r="B65" s="8" t="s">
        <v>43</v>
      </c>
      <c r="C65" s="9">
        <f t="shared" ref="C65:M65" si="6">SUM(C47:C64)</f>
        <v>137948361.76999998</v>
      </c>
      <c r="D65" s="9">
        <f t="shared" si="6"/>
        <v>23752752.510000002</v>
      </c>
      <c r="E65" s="9">
        <f t="shared" si="6"/>
        <v>-8633792.1000000015</v>
      </c>
      <c r="F65" s="9">
        <f t="shared" si="6"/>
        <v>153067322.18000001</v>
      </c>
      <c r="G65" s="9">
        <f t="shared" si="6"/>
        <v>141189.44</v>
      </c>
      <c r="H65" s="9">
        <f t="shared" si="6"/>
        <v>127823200.16000001</v>
      </c>
      <c r="I65" s="9">
        <f t="shared" si="6"/>
        <v>6913030.5299999993</v>
      </c>
      <c r="J65" s="9">
        <f t="shared" si="6"/>
        <v>-6771841.0899999999</v>
      </c>
      <c r="K65" s="9">
        <f t="shared" si="6"/>
        <v>146154291.64999998</v>
      </c>
      <c r="L65" s="9">
        <f t="shared" si="6"/>
        <v>25244122.02</v>
      </c>
      <c r="M65" s="9">
        <f t="shared" si="6"/>
        <v>18189902.049999997</v>
      </c>
    </row>
    <row r="66" spans="1:14" x14ac:dyDescent="0.2">
      <c r="C66" s="6"/>
      <c r="D66" s="6"/>
      <c r="E66" s="6"/>
      <c r="F66" s="6"/>
      <c r="G66" s="6"/>
      <c r="H66" s="6"/>
      <c r="I66" s="12"/>
      <c r="J66" s="12"/>
      <c r="K66" s="12"/>
      <c r="L66" s="12"/>
      <c r="M66" s="12"/>
    </row>
    <row r="67" spans="1:14" ht="15" x14ac:dyDescent="0.25">
      <c r="A67" s="4">
        <v>4400</v>
      </c>
      <c r="B67" s="5" t="s">
        <v>62</v>
      </c>
      <c r="C67" s="6">
        <v>0</v>
      </c>
      <c r="D67" s="6">
        <v>10000</v>
      </c>
      <c r="E67" s="6">
        <v>0</v>
      </c>
      <c r="F67" s="16">
        <f>+C67+D67+E67</f>
        <v>10000</v>
      </c>
      <c r="G67" s="6">
        <v>0</v>
      </c>
      <c r="H67" s="6">
        <f t="shared" ref="H67" si="7">+F67-G67-I67-M67</f>
        <v>10000</v>
      </c>
      <c r="I67" s="6">
        <v>0</v>
      </c>
      <c r="J67" s="6">
        <f t="shared" ref="J67" si="8">+G67-I67</f>
        <v>0</v>
      </c>
      <c r="K67" s="6">
        <f t="shared" ref="K67" si="9">+F67-I67</f>
        <v>10000</v>
      </c>
      <c r="L67" s="16">
        <f t="shared" ref="L67" si="10">+G67+I67+M67</f>
        <v>0</v>
      </c>
      <c r="M67" s="6">
        <v>0</v>
      </c>
    </row>
    <row r="68" spans="1:14" ht="15" x14ac:dyDescent="0.25">
      <c r="C68" s="6"/>
      <c r="D68" s="6"/>
      <c r="E68" s="6"/>
      <c r="F68" s="6"/>
      <c r="G68" s="6"/>
      <c r="H68" s="6"/>
      <c r="I68" s="6"/>
      <c r="J68" s="6"/>
      <c r="K68" s="6"/>
      <c r="L68" s="16"/>
      <c r="M68" s="6"/>
    </row>
    <row r="69" spans="1:14" ht="15" x14ac:dyDescent="0.25">
      <c r="A69" s="4">
        <v>4500</v>
      </c>
      <c r="B69" s="5" t="s">
        <v>44</v>
      </c>
      <c r="C69" s="6">
        <v>1633082182.4200001</v>
      </c>
      <c r="D69" s="6">
        <v>0</v>
      </c>
      <c r="E69" s="6">
        <v>0</v>
      </c>
      <c r="F69" s="16">
        <f>+C69+D69+E69</f>
        <v>1633082182.4200001</v>
      </c>
      <c r="G69" s="6">
        <v>0</v>
      </c>
      <c r="H69" s="6">
        <f>+F69-G69-I69-M69</f>
        <v>1286008836.1400001</v>
      </c>
      <c r="I69" s="6">
        <v>3730008.87</v>
      </c>
      <c r="J69" s="6">
        <f>+G69-I69</f>
        <v>-3730008.87</v>
      </c>
      <c r="K69" s="6">
        <f>+F69-I69</f>
        <v>1629352173.5500002</v>
      </c>
      <c r="L69" s="16">
        <f>+G69+I69+M69</f>
        <v>347073346.28000003</v>
      </c>
      <c r="M69" s="6">
        <v>343343337.41000003</v>
      </c>
      <c r="N69" s="9"/>
    </row>
    <row r="70" spans="1:14" x14ac:dyDescent="0.2">
      <c r="A70" s="4"/>
      <c r="B70" s="5"/>
      <c r="H70" s="6"/>
      <c r="I70" s="6"/>
      <c r="J70" s="6"/>
      <c r="K70" s="6"/>
      <c r="L70" s="6"/>
      <c r="M70" s="6"/>
    </row>
    <row r="71" spans="1:14" ht="28.5" x14ac:dyDescent="0.2">
      <c r="A71" s="7">
        <v>4000</v>
      </c>
      <c r="B71" s="13" t="s">
        <v>45</v>
      </c>
      <c r="C71" s="9">
        <f>SUM(C67:C70)</f>
        <v>1633082182.4200001</v>
      </c>
      <c r="D71" s="9">
        <f t="shared" ref="D71:M71" si="11">SUM(D67:D70)</f>
        <v>10000</v>
      </c>
      <c r="E71" s="9">
        <f t="shared" si="11"/>
        <v>0</v>
      </c>
      <c r="F71" s="9">
        <f t="shared" si="11"/>
        <v>1633092182.4200001</v>
      </c>
      <c r="G71" s="9">
        <f t="shared" si="11"/>
        <v>0</v>
      </c>
      <c r="H71" s="9">
        <f t="shared" si="11"/>
        <v>1286018836.1400001</v>
      </c>
      <c r="I71" s="9">
        <f t="shared" si="11"/>
        <v>3730008.87</v>
      </c>
      <c r="J71" s="9">
        <f t="shared" si="11"/>
        <v>-3730008.87</v>
      </c>
      <c r="K71" s="9">
        <f t="shared" si="11"/>
        <v>1629362173.5500002</v>
      </c>
      <c r="L71" s="9">
        <f t="shared" si="11"/>
        <v>347073346.28000003</v>
      </c>
      <c r="M71" s="9">
        <f t="shared" si="11"/>
        <v>343343337.41000003</v>
      </c>
    </row>
    <row r="72" spans="1:14" x14ac:dyDescent="0.2"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4" ht="15" x14ac:dyDescent="0.25">
      <c r="A73" s="4">
        <v>5100</v>
      </c>
      <c r="B73" s="5" t="s">
        <v>46</v>
      </c>
      <c r="C73" s="6">
        <v>1539615.38</v>
      </c>
      <c r="D73" s="6">
        <v>1563013.4</v>
      </c>
      <c r="E73" s="6">
        <v>-449615.38</v>
      </c>
      <c r="F73" s="16">
        <f t="shared" ref="F73:F83" si="12">+C73+D73+E73</f>
        <v>2653013.4</v>
      </c>
      <c r="G73" s="6">
        <v>10172.42</v>
      </c>
      <c r="H73" s="6">
        <f>+F73-G73-I73-M73</f>
        <v>1359277.38</v>
      </c>
      <c r="I73" s="16">
        <v>0</v>
      </c>
      <c r="J73" s="6">
        <f>+G73-I73</f>
        <v>10172.42</v>
      </c>
      <c r="K73" s="6">
        <f>+F73-I73</f>
        <v>2653013.4</v>
      </c>
      <c r="L73" s="16">
        <f>+G73+I73+M73</f>
        <v>1293736.02</v>
      </c>
      <c r="M73" s="6">
        <v>1283563.6000000001</v>
      </c>
      <c r="N73" s="9"/>
    </row>
    <row r="74" spans="1:14" ht="15" x14ac:dyDescent="0.25">
      <c r="A74" s="4"/>
      <c r="B74" s="5"/>
      <c r="C74" s="18"/>
      <c r="D74" s="6"/>
      <c r="E74" s="18"/>
      <c r="F74" s="16"/>
      <c r="G74" s="18"/>
      <c r="H74" s="6"/>
      <c r="I74" s="16"/>
      <c r="J74" s="6"/>
      <c r="K74" s="6"/>
      <c r="L74" s="16"/>
      <c r="M74" s="6"/>
      <c r="N74" s="9"/>
    </row>
    <row r="75" spans="1:14" ht="15" x14ac:dyDescent="0.25">
      <c r="A75" s="4">
        <v>5200</v>
      </c>
      <c r="B75" s="5" t="s">
        <v>56</v>
      </c>
      <c r="C75" s="6">
        <v>0</v>
      </c>
      <c r="D75" s="6">
        <v>22140</v>
      </c>
      <c r="E75" s="6">
        <v>0</v>
      </c>
      <c r="F75" s="16">
        <f t="shared" si="12"/>
        <v>22140</v>
      </c>
      <c r="G75" s="6">
        <v>0</v>
      </c>
      <c r="H75" s="6">
        <f>+F75-G75-I75-M75</f>
        <v>22140</v>
      </c>
      <c r="I75" s="16">
        <v>0</v>
      </c>
      <c r="J75" s="6">
        <f>+G75-I75</f>
        <v>0</v>
      </c>
      <c r="K75" s="6">
        <f>+F75-I75</f>
        <v>22140</v>
      </c>
      <c r="L75" s="16">
        <v>0</v>
      </c>
      <c r="M75" s="6">
        <v>0</v>
      </c>
      <c r="N75" s="9"/>
    </row>
    <row r="76" spans="1:14" ht="15" x14ac:dyDescent="0.25">
      <c r="A76" s="4"/>
      <c r="B76" s="5"/>
      <c r="C76" s="18"/>
      <c r="D76" s="6"/>
      <c r="E76" s="18"/>
      <c r="F76" s="16"/>
      <c r="G76" s="18"/>
      <c r="H76" s="6"/>
      <c r="I76" s="16"/>
      <c r="J76" s="6"/>
      <c r="K76" s="6"/>
      <c r="L76" s="16"/>
      <c r="M76" s="6"/>
      <c r="N76" s="9"/>
    </row>
    <row r="77" spans="1:14" ht="15" x14ac:dyDescent="0.25">
      <c r="A77" s="4">
        <v>5300</v>
      </c>
      <c r="B77" s="5" t="s">
        <v>58</v>
      </c>
      <c r="C77" s="6">
        <v>0</v>
      </c>
      <c r="D77" s="6">
        <v>17118</v>
      </c>
      <c r="E77" s="6">
        <v>0</v>
      </c>
      <c r="F77" s="16">
        <f t="shared" si="12"/>
        <v>17118</v>
      </c>
      <c r="G77" s="6">
        <v>0</v>
      </c>
      <c r="H77" s="6">
        <f>+F77-G77-I77-M77</f>
        <v>17118</v>
      </c>
      <c r="I77" s="16">
        <v>0</v>
      </c>
      <c r="J77" s="6">
        <f>+G77-I77</f>
        <v>0</v>
      </c>
      <c r="K77" s="6">
        <f>+F77-I77</f>
        <v>17118</v>
      </c>
      <c r="L77" s="16">
        <v>0</v>
      </c>
      <c r="M77" s="6">
        <v>0</v>
      </c>
      <c r="N77" s="9"/>
    </row>
    <row r="78" spans="1:14" ht="15" x14ac:dyDescent="0.25">
      <c r="A78" s="4"/>
      <c r="B78" s="5"/>
      <c r="C78" s="18"/>
      <c r="D78" s="18"/>
      <c r="E78" s="6"/>
      <c r="F78" s="16"/>
      <c r="G78" s="18"/>
      <c r="H78" s="6"/>
      <c r="I78" s="16"/>
      <c r="J78" s="6"/>
      <c r="K78" s="6"/>
      <c r="L78" s="16"/>
      <c r="M78" s="6"/>
      <c r="N78" s="9"/>
    </row>
    <row r="79" spans="1:14" ht="15" x14ac:dyDescent="0.25">
      <c r="A79" s="4">
        <v>5400</v>
      </c>
      <c r="B79" s="5" t="s">
        <v>59</v>
      </c>
      <c r="C79" s="6">
        <v>432692.43</v>
      </c>
      <c r="D79" s="6">
        <v>0</v>
      </c>
      <c r="E79" s="6">
        <v>0</v>
      </c>
      <c r="F79" s="16">
        <f t="shared" si="12"/>
        <v>432692.43</v>
      </c>
      <c r="G79" s="6">
        <v>0</v>
      </c>
      <c r="H79" s="6">
        <f>+F79-G79-I79-M79</f>
        <v>432692.43</v>
      </c>
      <c r="I79" s="16">
        <v>0</v>
      </c>
      <c r="J79" s="6">
        <f>+G79-I79</f>
        <v>0</v>
      </c>
      <c r="K79" s="6">
        <f>+F79-I79</f>
        <v>432692.43</v>
      </c>
      <c r="L79" s="16">
        <f>+G79+I79+M79</f>
        <v>0</v>
      </c>
      <c r="M79" s="6">
        <v>0</v>
      </c>
      <c r="N79" s="9"/>
    </row>
    <row r="80" spans="1:14" ht="15" x14ac:dyDescent="0.25">
      <c r="A80" s="4"/>
      <c r="B80" s="5"/>
      <c r="C80" s="18"/>
      <c r="D80" s="18"/>
      <c r="E80" s="6"/>
      <c r="F80" s="16"/>
      <c r="G80" s="18"/>
      <c r="H80" s="6"/>
      <c r="I80" s="16"/>
      <c r="J80" s="6"/>
      <c r="K80" s="6"/>
      <c r="L80" s="16"/>
      <c r="M80" s="6"/>
      <c r="N80" s="9"/>
    </row>
    <row r="81" spans="1:14" ht="15" x14ac:dyDescent="0.25">
      <c r="A81" s="4">
        <v>5600</v>
      </c>
      <c r="B81" s="5" t="s">
        <v>54</v>
      </c>
      <c r="C81" s="6">
        <v>96153.84</v>
      </c>
      <c r="D81" s="6">
        <v>537233.84</v>
      </c>
      <c r="E81" s="6">
        <v>-96153.84</v>
      </c>
      <c r="F81" s="16">
        <f t="shared" si="12"/>
        <v>537233.84</v>
      </c>
      <c r="G81" s="6">
        <v>0</v>
      </c>
      <c r="H81" s="6">
        <f>+F81-G81-I81-M81</f>
        <v>537233.84</v>
      </c>
      <c r="I81" s="16">
        <v>0</v>
      </c>
      <c r="J81" s="6">
        <f>+G81-I81</f>
        <v>0</v>
      </c>
      <c r="K81" s="6">
        <f>+F81-I81</f>
        <v>537233.84</v>
      </c>
      <c r="L81" s="16">
        <f>+G81+I81+M81</f>
        <v>0</v>
      </c>
      <c r="M81" s="6">
        <v>0</v>
      </c>
    </row>
    <row r="82" spans="1:14" ht="15" x14ac:dyDescent="0.25">
      <c r="A82" s="4"/>
      <c r="B82" s="5"/>
      <c r="C82" s="18"/>
      <c r="D82" s="18"/>
      <c r="E82" s="18"/>
      <c r="F82" s="16"/>
      <c r="G82" s="18"/>
      <c r="H82" s="6"/>
      <c r="I82" s="16"/>
      <c r="J82" s="6"/>
      <c r="K82" s="6"/>
      <c r="L82" s="16"/>
      <c r="M82" s="6"/>
    </row>
    <row r="83" spans="1:14" ht="15" x14ac:dyDescent="0.25">
      <c r="A83" s="4">
        <v>5900</v>
      </c>
      <c r="B83" s="5" t="s">
        <v>60</v>
      </c>
      <c r="C83" s="6">
        <v>20400</v>
      </c>
      <c r="D83" s="6">
        <v>0</v>
      </c>
      <c r="E83" s="6">
        <v>0</v>
      </c>
      <c r="F83" s="16">
        <f t="shared" si="12"/>
        <v>20400</v>
      </c>
      <c r="G83" s="6">
        <v>0</v>
      </c>
      <c r="H83" s="6">
        <f>+F83-G83-I83-M83</f>
        <v>20400</v>
      </c>
      <c r="I83" s="16">
        <v>0</v>
      </c>
      <c r="J83" s="6">
        <f>+G83-I83</f>
        <v>0</v>
      </c>
      <c r="K83" s="6">
        <f>+F83-I83</f>
        <v>20400</v>
      </c>
      <c r="L83" s="16">
        <f>+G83+I83+M83</f>
        <v>0</v>
      </c>
      <c r="M83" s="6">
        <v>0</v>
      </c>
    </row>
    <row r="84" spans="1:14" x14ac:dyDescent="0.2">
      <c r="A84" s="4"/>
      <c r="B84" s="5"/>
      <c r="H84" s="6"/>
      <c r="I84" s="6"/>
      <c r="J84" s="6"/>
      <c r="K84" s="6"/>
      <c r="L84" s="6"/>
      <c r="M84" s="6"/>
    </row>
    <row r="85" spans="1:14" x14ac:dyDescent="0.2">
      <c r="A85" s="7">
        <v>5000</v>
      </c>
      <c r="B85" s="8" t="s">
        <v>47</v>
      </c>
      <c r="C85" s="9">
        <f t="shared" ref="C85:M85" si="13">SUM(C73:C84)</f>
        <v>2088861.65</v>
      </c>
      <c r="D85" s="9">
        <f t="shared" si="13"/>
        <v>2139505.2399999998</v>
      </c>
      <c r="E85" s="9">
        <f t="shared" si="13"/>
        <v>-545769.22</v>
      </c>
      <c r="F85" s="9">
        <f t="shared" si="13"/>
        <v>3682597.67</v>
      </c>
      <c r="G85" s="9">
        <f t="shared" si="13"/>
        <v>10172.42</v>
      </c>
      <c r="H85" s="9">
        <f t="shared" si="13"/>
        <v>2388861.65</v>
      </c>
      <c r="I85" s="9">
        <f t="shared" si="13"/>
        <v>0</v>
      </c>
      <c r="J85" s="9">
        <f t="shared" si="13"/>
        <v>10172.42</v>
      </c>
      <c r="K85" s="9">
        <f t="shared" si="13"/>
        <v>3682597.67</v>
      </c>
      <c r="L85" s="9">
        <f t="shared" si="13"/>
        <v>1293736.02</v>
      </c>
      <c r="M85" s="9">
        <f t="shared" si="13"/>
        <v>1283563.6000000001</v>
      </c>
    </row>
    <row r="86" spans="1:14" x14ac:dyDescent="0.2"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4" ht="15" x14ac:dyDescent="0.25">
      <c r="A87" s="4">
        <v>6200</v>
      </c>
      <c r="B87" s="5" t="s">
        <v>48</v>
      </c>
      <c r="C87" s="6">
        <v>12490940</v>
      </c>
      <c r="D87" s="6">
        <v>2154204.1</v>
      </c>
      <c r="E87" s="6">
        <v>-12490940</v>
      </c>
      <c r="F87" s="16">
        <f>+C87+D87+E87</f>
        <v>2154204.0999999996</v>
      </c>
      <c r="G87" s="6">
        <v>509156.66</v>
      </c>
      <c r="H87" s="6">
        <f>+F87-G87-I87-M87</f>
        <v>1645047.4399999997</v>
      </c>
      <c r="I87" s="16">
        <v>0</v>
      </c>
      <c r="J87" s="6">
        <f>+G87-I87</f>
        <v>509156.66</v>
      </c>
      <c r="K87" s="6">
        <f>+F87-I87</f>
        <v>2154204.0999999996</v>
      </c>
      <c r="L87" s="16">
        <f>+G87+I87+M87</f>
        <v>509156.66</v>
      </c>
      <c r="M87" s="16">
        <v>0</v>
      </c>
      <c r="N87" s="6"/>
    </row>
    <row r="88" spans="1:14" x14ac:dyDescent="0.2">
      <c r="A88" s="4"/>
      <c r="B88" s="5"/>
      <c r="H88" s="6"/>
      <c r="I88" s="6"/>
      <c r="J88" s="6"/>
      <c r="K88" s="6"/>
      <c r="L88" s="6"/>
      <c r="M88" s="6"/>
    </row>
    <row r="89" spans="1:14" x14ac:dyDescent="0.2">
      <c r="A89" s="7">
        <v>6000</v>
      </c>
      <c r="B89" s="8" t="s">
        <v>49</v>
      </c>
      <c r="C89" s="9">
        <f t="shared" ref="C89:M89" si="14">SUM(C87:C88)</f>
        <v>12490940</v>
      </c>
      <c r="D89" s="9">
        <f t="shared" si="14"/>
        <v>2154204.1</v>
      </c>
      <c r="E89" s="9">
        <f t="shared" si="14"/>
        <v>-12490940</v>
      </c>
      <c r="F89" s="9">
        <f t="shared" si="14"/>
        <v>2154204.0999999996</v>
      </c>
      <c r="G89" s="9">
        <f t="shared" si="14"/>
        <v>509156.66</v>
      </c>
      <c r="H89" s="9">
        <f t="shared" si="14"/>
        <v>1645047.4399999997</v>
      </c>
      <c r="I89" s="9">
        <f t="shared" si="14"/>
        <v>0</v>
      </c>
      <c r="J89" s="9">
        <f t="shared" si="14"/>
        <v>509156.66</v>
      </c>
      <c r="K89" s="9">
        <f t="shared" si="14"/>
        <v>2154204.0999999996</v>
      </c>
      <c r="L89" s="9">
        <f t="shared" si="14"/>
        <v>509156.66</v>
      </c>
      <c r="M89" s="9">
        <f t="shared" si="14"/>
        <v>0</v>
      </c>
    </row>
    <row r="90" spans="1:14" x14ac:dyDescent="0.2"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4" ht="15" x14ac:dyDescent="0.25">
      <c r="A91" s="4">
        <v>7400</v>
      </c>
      <c r="B91" s="5" t="s">
        <v>50</v>
      </c>
      <c r="C91" s="6">
        <v>144715400</v>
      </c>
      <c r="D91" s="6">
        <v>0</v>
      </c>
      <c r="E91" s="6">
        <v>-141414022.47999999</v>
      </c>
      <c r="F91" s="16">
        <f>+C91+D91+E91</f>
        <v>3301377.5200000107</v>
      </c>
      <c r="G91" s="16">
        <v>0</v>
      </c>
      <c r="H91" s="6">
        <f>+F91-G91-I91-M91</f>
        <v>1.0710209608078003E-8</v>
      </c>
      <c r="I91" s="16">
        <v>0</v>
      </c>
      <c r="J91" s="6">
        <f>+G91-I91</f>
        <v>0</v>
      </c>
      <c r="K91" s="6">
        <f>+F91-I91</f>
        <v>3301377.5200000107</v>
      </c>
      <c r="L91" s="16">
        <f>+G91+I91+M91</f>
        <v>3301377.52</v>
      </c>
      <c r="M91" s="6">
        <v>3301377.52</v>
      </c>
    </row>
    <row r="92" spans="1:14" ht="15" x14ac:dyDescent="0.25">
      <c r="C92" s="18"/>
      <c r="D92" s="18"/>
      <c r="E92" s="18"/>
      <c r="F92" s="16"/>
      <c r="G92" s="16"/>
      <c r="H92" s="6"/>
      <c r="I92" s="16"/>
      <c r="J92" s="6"/>
      <c r="K92" s="6"/>
      <c r="L92" s="16"/>
      <c r="M92" s="6"/>
    </row>
    <row r="93" spans="1:14" ht="15" x14ac:dyDescent="0.25">
      <c r="A93" s="4">
        <v>7600</v>
      </c>
      <c r="B93" s="5" t="s">
        <v>51</v>
      </c>
      <c r="C93" s="6">
        <v>2247245843.1700001</v>
      </c>
      <c r="D93" s="6">
        <v>384291098.70999998</v>
      </c>
      <c r="E93" s="6">
        <v>0</v>
      </c>
      <c r="F93" s="16">
        <f>+C93+D93+E93</f>
        <v>2631536941.8800001</v>
      </c>
      <c r="G93" s="16">
        <v>0</v>
      </c>
      <c r="H93" s="6">
        <f>+F93-G93-I93-M93</f>
        <v>1827296456.75</v>
      </c>
      <c r="I93" s="16">
        <v>0</v>
      </c>
      <c r="J93" s="6">
        <f>+G93-I93</f>
        <v>0</v>
      </c>
      <c r="K93" s="6">
        <f>+F93-I93</f>
        <v>2631536941.8800001</v>
      </c>
      <c r="L93" s="16">
        <f>+G93+I93+M93</f>
        <v>804240485.13</v>
      </c>
      <c r="M93" s="6">
        <v>804240485.13</v>
      </c>
      <c r="N93" s="6"/>
    </row>
    <row r="94" spans="1:14" ht="15" x14ac:dyDescent="0.25">
      <c r="A94" s="4"/>
      <c r="B94" s="5"/>
      <c r="C94" s="18"/>
      <c r="D94" s="18"/>
      <c r="E94" s="18"/>
      <c r="F94" s="16"/>
      <c r="G94" s="16"/>
      <c r="H94" s="6"/>
      <c r="I94" s="16"/>
      <c r="J94" s="6"/>
      <c r="K94" s="6"/>
      <c r="L94" s="16"/>
      <c r="M94" s="6"/>
    </row>
    <row r="95" spans="1:14" ht="15" x14ac:dyDescent="0.25">
      <c r="A95" s="4">
        <v>7900</v>
      </c>
      <c r="B95" s="5" t="s">
        <v>52</v>
      </c>
      <c r="C95" s="6">
        <v>12460480.789999999</v>
      </c>
      <c r="D95" s="6">
        <v>15702.12</v>
      </c>
      <c r="E95" s="6">
        <v>-12052416.619999999</v>
      </c>
      <c r="F95" s="16">
        <f>+C95+D95+E95</f>
        <v>423766.28999999911</v>
      </c>
      <c r="G95" s="16">
        <v>0</v>
      </c>
      <c r="H95" s="6">
        <f>+F95-G95-I95-M95</f>
        <v>423766.28999999911</v>
      </c>
      <c r="I95" s="16">
        <v>0</v>
      </c>
      <c r="J95" s="6">
        <f>+G95-I95</f>
        <v>0</v>
      </c>
      <c r="K95" s="6">
        <f>+F95-I95</f>
        <v>423766.28999999911</v>
      </c>
      <c r="L95" s="16">
        <f>+G95+I95+M95</f>
        <v>0</v>
      </c>
      <c r="M95" s="6">
        <v>0</v>
      </c>
      <c r="N95" s="6"/>
    </row>
    <row r="96" spans="1:14" x14ac:dyDescent="0.2">
      <c r="A96" s="4"/>
      <c r="B96" s="5"/>
      <c r="H96" s="6"/>
      <c r="I96" s="6"/>
      <c r="J96" s="6"/>
      <c r="K96" s="6"/>
      <c r="L96" s="6"/>
      <c r="M96" s="6"/>
    </row>
    <row r="97" spans="1:13" x14ac:dyDescent="0.2">
      <c r="A97" s="7">
        <v>7000</v>
      </c>
      <c r="B97" s="8" t="s">
        <v>53</v>
      </c>
      <c r="C97" s="9">
        <f t="shared" ref="C97:M97" si="15">SUM(C91:C96)</f>
        <v>2404421723.96</v>
      </c>
      <c r="D97" s="9">
        <f t="shared" si="15"/>
        <v>384306800.82999998</v>
      </c>
      <c r="E97" s="9">
        <f t="shared" si="15"/>
        <v>-153466439.09999999</v>
      </c>
      <c r="F97" s="9">
        <f t="shared" si="15"/>
        <v>2635262085.6900001</v>
      </c>
      <c r="G97" s="9">
        <f t="shared" si="15"/>
        <v>0</v>
      </c>
      <c r="H97" s="9">
        <f t="shared" si="15"/>
        <v>1827720223.04</v>
      </c>
      <c r="I97" s="9">
        <f t="shared" si="15"/>
        <v>0</v>
      </c>
      <c r="J97" s="9">
        <f t="shared" si="15"/>
        <v>0</v>
      </c>
      <c r="K97" s="9">
        <f t="shared" si="15"/>
        <v>2635262085.6900001</v>
      </c>
      <c r="L97" s="9">
        <f t="shared" si="15"/>
        <v>807541862.64999998</v>
      </c>
      <c r="M97" s="9">
        <f t="shared" si="15"/>
        <v>807541862.64999998</v>
      </c>
    </row>
    <row r="98" spans="1:13" x14ac:dyDescent="0.2">
      <c r="C98" s="9"/>
      <c r="D98" s="9"/>
      <c r="E98" s="9"/>
      <c r="F98" s="9"/>
      <c r="G98" s="9"/>
      <c r="H98" s="9"/>
    </row>
    <row r="99" spans="1:13" x14ac:dyDescent="0.2">
      <c r="C99" s="6"/>
      <c r="D99" s="6"/>
      <c r="E99" s="6"/>
      <c r="F99" s="6"/>
      <c r="G99" s="6"/>
      <c r="H99" s="6"/>
      <c r="J99" s="6"/>
      <c r="K99" s="6"/>
    </row>
    <row r="100" spans="1:13" x14ac:dyDescent="0.2">
      <c r="A100" s="19" t="s">
        <v>63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13" x14ac:dyDescent="0.2">
      <c r="B101" s="14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</row>
  </sheetData>
  <mergeCells count="16">
    <mergeCell ref="L11:L12"/>
    <mergeCell ref="M11:M12"/>
    <mergeCell ref="A7:M7"/>
    <mergeCell ref="A8:M8"/>
    <mergeCell ref="A9:M9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</mergeCells>
  <printOptions horizontalCentered="1"/>
  <pageMargins left="0.51181102362204722" right="0.31496062992125984" top="0.74803149606299213" bottom="0.74803149606299213" header="0.31496062992125984" footer="0.31496062992125984"/>
  <pageSetup scale="5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Egxcapcncp</vt:lpstr>
      <vt:lpstr>Egxcapcncp!Títulos_a_imprimir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iurbinalu</dc:creator>
  <cp:lastModifiedBy>Isabel Urbina Luna</cp:lastModifiedBy>
  <cp:lastPrinted>2014-04-29T20:16:00Z</cp:lastPrinted>
  <dcterms:created xsi:type="dcterms:W3CDTF">2013-05-15T16:11:46Z</dcterms:created>
  <dcterms:modified xsi:type="dcterms:W3CDTF">2017-06-22T20:16:35Z</dcterms:modified>
</cp:coreProperties>
</file>